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sabhl\OneDrive\0-WRITINGS-CURRENT\0-DAILY BACKUP\1_PUBLIC-HEALTH\3_TEXTBOOK-SPH\Mortality statistics\BillofMortality\Graunt1662\"/>
    </mc:Choice>
  </mc:AlternateContent>
  <xr:revisionPtr revIDLastSave="0" documentId="13_ncr:1_{9384EFB8-8522-4CEA-A26A-B05B16CCCB66}" xr6:coauthVersionLast="47" xr6:coauthVersionMax="47" xr10:uidLastSave="{00000000-0000-0000-0000-000000000000}"/>
  <bookViews>
    <workbookView xWindow="-110" yWindow="-110" windowWidth="38620" windowHeight="21100" activeTab="4" xr2:uid="{00000000-000D-0000-FFFF-FFFF00000000}"/>
  </bookViews>
  <sheets>
    <sheet name="Bills of Mortality 1647-1659" sheetId="1" r:id="rId1"/>
    <sheet name="Annual-chronological" sheetId="2" r:id="rId2"/>
    <sheet name="Death dictionary" sheetId="4" r:id="rId3"/>
    <sheet name="Average-two periods" sheetId="3" r:id="rId4"/>
    <sheet name="Pivot" sheetId="9" r:id="rId5"/>
    <sheet name="restart-analysis" sheetId="10" r:id="rId6"/>
  </sheets>
  <definedNames>
    <definedName name="_xlnm._FilterDatabase" localSheetId="3" hidden="1">'Average-two periods'!$A$1:$AI$9</definedName>
    <definedName name="_xlcn.WorksheetConnection_SABHLOKGraunt1662.xlsxTable1" hidden="1">'Average-two periods'!$A$1:$AI$83</definedName>
  </definedNames>
  <calcPr calcId="191029"/>
  <pivotCaches>
    <pivotCache cacheId="0" r:id="rId7"/>
  </pivotCaches>
  <extLst>
    <ext xmlns:x15="http://schemas.microsoft.com/office/spreadsheetml/2010/11/main" uri="{FCE2AD5D-F65C-4FA6-A056-5C36A1767C68}">
      <x15:dataModel>
        <x15:modelTables>
          <x15:modelTable id="Table1" name="Table1" connection="WorksheetConnection_SABHLOK-Graunt1662.xlsx!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9" i="10" l="1"/>
  <c r="J19" i="10" a="1"/>
  <c r="J19" i="10" s="1"/>
  <c r="X66" i="10"/>
  <c r="J66" i="10" a="1"/>
  <c r="J66" i="10" s="1"/>
  <c r="X32" i="10"/>
  <c r="J32" i="10" a="1"/>
  <c r="J32" i="10" s="1"/>
  <c r="X58" i="10"/>
  <c r="J58" i="10" a="1"/>
  <c r="J58" i="10" s="1"/>
  <c r="X30" i="10"/>
  <c r="J30" i="10" a="1"/>
  <c r="J30" i="10" s="1"/>
  <c r="X36" i="10"/>
  <c r="J36" i="10" a="1"/>
  <c r="J36" i="10" s="1"/>
  <c r="X7" i="10"/>
  <c r="J7" i="10" a="1"/>
  <c r="J7" i="10" s="1"/>
  <c r="X54" i="10"/>
  <c r="J54" i="10" a="1"/>
  <c r="J54" i="10" s="1"/>
  <c r="X14" i="10"/>
  <c r="J14" i="10" a="1"/>
  <c r="J14" i="10" s="1"/>
  <c r="X64" i="10"/>
  <c r="J64" i="10" a="1"/>
  <c r="J64" i="10" s="1"/>
  <c r="X61" i="10"/>
  <c r="J61" i="10" a="1"/>
  <c r="J61" i="10" s="1"/>
  <c r="X23" i="10"/>
  <c r="J23" i="10" a="1"/>
  <c r="J23" i="10" s="1"/>
  <c r="X82" i="10"/>
  <c r="J82" i="10" a="1"/>
  <c r="J82" i="10" s="1"/>
  <c r="X81" i="10"/>
  <c r="J81" i="10" a="1"/>
  <c r="J81" i="10" s="1"/>
  <c r="X71" i="10"/>
  <c r="J71" i="10" a="1"/>
  <c r="J71" i="10" s="1"/>
  <c r="X80" i="10"/>
  <c r="J80" i="10" a="1"/>
  <c r="J80" i="10" s="1"/>
  <c r="X79" i="10"/>
  <c r="J79" i="10" a="1"/>
  <c r="J79" i="10" s="1"/>
  <c r="X31" i="10"/>
  <c r="J31" i="10" a="1"/>
  <c r="J31" i="10" s="1"/>
  <c r="X56" i="10"/>
  <c r="J56" i="10" a="1"/>
  <c r="J56" i="10" s="1"/>
  <c r="X47" i="10"/>
  <c r="J47" i="10" a="1"/>
  <c r="J47" i="10" s="1"/>
  <c r="X78" i="10"/>
  <c r="J78" i="10" a="1"/>
  <c r="J78" i="10" s="1"/>
  <c r="X48" i="10"/>
  <c r="J48" i="10" a="1"/>
  <c r="J48" i="10" s="1"/>
  <c r="X17" i="10"/>
  <c r="J17" i="10" a="1"/>
  <c r="J17" i="10" s="1"/>
  <c r="X39" i="10"/>
  <c r="J39" i="10" a="1"/>
  <c r="J39" i="10" s="1"/>
  <c r="X44" i="10"/>
  <c r="J44" i="10" a="1"/>
  <c r="J44" i="10" s="1"/>
  <c r="X15" i="10"/>
  <c r="J15" i="10" a="1"/>
  <c r="J15" i="10" s="1"/>
  <c r="X70" i="10"/>
  <c r="J70" i="10" a="1"/>
  <c r="J70" i="10" s="1"/>
  <c r="X27" i="10"/>
  <c r="J27" i="10" a="1"/>
  <c r="J27" i="10" s="1"/>
  <c r="X77" i="10"/>
  <c r="J77" i="10" a="1"/>
  <c r="J77" i="10" s="1"/>
  <c r="X4" i="10"/>
  <c r="J4" i="10" a="1"/>
  <c r="J4" i="10" s="1"/>
  <c r="X34" i="10"/>
  <c r="J34" i="10" a="1"/>
  <c r="J34" i="10" s="1"/>
  <c r="X43" i="10"/>
  <c r="J43" i="10" a="1"/>
  <c r="J43" i="10" s="1"/>
  <c r="X55" i="10"/>
  <c r="J55" i="10" a="1"/>
  <c r="J55" i="10" s="1"/>
  <c r="X69" i="10"/>
  <c r="J69" i="10" a="1"/>
  <c r="J69" i="10" s="1"/>
  <c r="X26" i="10"/>
  <c r="J26" i="10" a="1"/>
  <c r="J26" i="10" s="1"/>
  <c r="X50" i="10"/>
  <c r="J50" i="10" a="1"/>
  <c r="J50" i="10" s="1"/>
  <c r="X52" i="10"/>
  <c r="J52" i="10" a="1"/>
  <c r="J52" i="10" s="1"/>
  <c r="X16" i="10"/>
  <c r="J16" i="10" a="1"/>
  <c r="J16" i="10" s="1"/>
  <c r="X68" i="10"/>
  <c r="J68" i="10" a="1"/>
  <c r="J68" i="10" s="1"/>
  <c r="X60" i="10"/>
  <c r="J60" i="10" a="1"/>
  <c r="J60" i="10" s="1"/>
  <c r="X25" i="10"/>
  <c r="J25" i="10" a="1"/>
  <c r="J25" i="10" s="1"/>
  <c r="X20" i="10"/>
  <c r="J20" i="10" a="1"/>
  <c r="J20" i="10" s="1"/>
  <c r="X62" i="10"/>
  <c r="J62" i="10" a="1"/>
  <c r="J62" i="10" s="1"/>
  <c r="X18" i="10"/>
  <c r="J18" i="10" a="1"/>
  <c r="J18" i="10" s="1"/>
  <c r="X42" i="10"/>
  <c r="J42" i="10" a="1"/>
  <c r="J42" i="10" s="1"/>
  <c r="X21" i="10"/>
  <c r="J21" i="10" a="1"/>
  <c r="J21" i="10" s="1"/>
  <c r="X63" i="10"/>
  <c r="J63" i="10" a="1"/>
  <c r="J63" i="10" s="1"/>
  <c r="X46" i="10"/>
  <c r="J46" i="10" a="1"/>
  <c r="J46" i="10" s="1"/>
  <c r="X37" i="10"/>
  <c r="J37" i="10" a="1"/>
  <c r="J37" i="10" s="1"/>
  <c r="X53" i="10"/>
  <c r="J53" i="10" a="1"/>
  <c r="J53" i="10" s="1"/>
  <c r="X65" i="10"/>
  <c r="J65" i="10" a="1"/>
  <c r="J65" i="10" s="1"/>
  <c r="X40" i="10"/>
  <c r="J40" i="10" a="1"/>
  <c r="J40" i="10" s="1"/>
  <c r="X35" i="10"/>
  <c r="J35" i="10" a="1"/>
  <c r="J35" i="10" s="1"/>
  <c r="X10" i="10"/>
  <c r="J10" i="10" a="1"/>
  <c r="J10" i="10" s="1"/>
  <c r="X49" i="10"/>
  <c r="J49" i="10" a="1"/>
  <c r="J49" i="10" s="1"/>
  <c r="X76" i="10"/>
  <c r="J76" i="10" a="1"/>
  <c r="J76" i="10" s="1"/>
  <c r="X38" i="10"/>
  <c r="J38" i="10" a="1"/>
  <c r="J38" i="10" s="1"/>
  <c r="X75" i="10"/>
  <c r="J75" i="10" a="1"/>
  <c r="J75" i="10" s="1"/>
  <c r="X24" i="10"/>
  <c r="J24" i="10" a="1"/>
  <c r="J24" i="10" s="1"/>
  <c r="X11" i="10"/>
  <c r="J11" i="10" a="1"/>
  <c r="J11" i="10" s="1"/>
  <c r="X59" i="10"/>
  <c r="J59" i="10" a="1"/>
  <c r="J59" i="10" s="1"/>
  <c r="X74" i="10"/>
  <c r="J74" i="10" a="1"/>
  <c r="J74" i="10" s="1"/>
  <c r="X12" i="10"/>
  <c r="J12" i="10" a="1"/>
  <c r="J12" i="10" s="1"/>
  <c r="X3" i="10"/>
  <c r="J3" i="10" a="1"/>
  <c r="J3" i="10" s="1"/>
  <c r="X22" i="10"/>
  <c r="J22" i="10" a="1"/>
  <c r="J22" i="10" s="1"/>
  <c r="X29" i="10"/>
  <c r="J29" i="10" a="1"/>
  <c r="J29" i="10" s="1"/>
  <c r="X2" i="10"/>
  <c r="J2" i="10" a="1"/>
  <c r="J2" i="10" s="1"/>
  <c r="X13" i="10"/>
  <c r="J13" i="10" a="1"/>
  <c r="J13" i="10" s="1"/>
  <c r="X41" i="10"/>
  <c r="J41" i="10" a="1"/>
  <c r="J41" i="10" s="1"/>
  <c r="X73" i="10"/>
  <c r="J73" i="10" a="1"/>
  <c r="J73" i="10" s="1"/>
  <c r="X28" i="10"/>
  <c r="J28" i="10" a="1"/>
  <c r="J28" i="10" s="1"/>
  <c r="X67" i="10"/>
  <c r="J67" i="10" a="1"/>
  <c r="J67" i="10" s="1"/>
  <c r="X51" i="10"/>
  <c r="J51" i="10" a="1"/>
  <c r="J51" i="10" s="1"/>
  <c r="X9" i="10"/>
  <c r="J9" i="10" a="1"/>
  <c r="J9" i="10" s="1"/>
  <c r="X57" i="10"/>
  <c r="J57" i="10" a="1"/>
  <c r="J57" i="10" s="1"/>
  <c r="X45" i="10"/>
  <c r="J45" i="10" a="1"/>
  <c r="J45" i="10" s="1"/>
  <c r="X72" i="10"/>
  <c r="J72" i="10" a="1"/>
  <c r="J72" i="10" s="1"/>
  <c r="X33" i="10"/>
  <c r="J33" i="10" a="1"/>
  <c r="J33" i="10" s="1"/>
  <c r="X5" i="10"/>
  <c r="J5" i="10" a="1"/>
  <c r="J5" i="10" s="1"/>
  <c r="X6" i="10"/>
  <c r="J6" i="10" a="1"/>
  <c r="J6" i="10" s="1"/>
  <c r="X8" i="10"/>
  <c r="J8" i="10" a="1"/>
  <c r="J8" i="10" s="1"/>
  <c r="AE83" i="2"/>
  <c r="AD83" i="2"/>
  <c r="AC83" i="2"/>
  <c r="AB83" i="2"/>
  <c r="AA83" i="2"/>
  <c r="Z83" i="2"/>
  <c r="Y83" i="2"/>
  <c r="X83" i="2"/>
  <c r="W83" i="2"/>
  <c r="V83" i="2"/>
  <c r="U83" i="2"/>
  <c r="T83" i="2"/>
  <c r="S83" i="2"/>
  <c r="R83" i="2"/>
  <c r="Q83" i="2"/>
  <c r="P83" i="2"/>
  <c r="O83" i="2"/>
  <c r="N83" i="2"/>
  <c r="M83" i="2"/>
  <c r="L83" i="2"/>
  <c r="K83" i="2"/>
  <c r="J83" i="2"/>
  <c r="I83" i="2"/>
  <c r="H83" i="2"/>
  <c r="G83" i="2"/>
  <c r="F83" i="2"/>
  <c r="E83" i="2"/>
  <c r="D83" i="2"/>
  <c r="C83" i="2"/>
  <c r="B83" i="2"/>
  <c r="AA80" i="3"/>
  <c r="M80" i="3" a="1"/>
  <c r="M80" i="3" s="1"/>
  <c r="AA81" i="3"/>
  <c r="M81" i="3" a="1"/>
  <c r="M81" i="3" s="1"/>
  <c r="AA67" i="3"/>
  <c r="M67" i="3" a="1"/>
  <c r="M67" i="3" s="1"/>
  <c r="AA32" i="3"/>
  <c r="M32" i="3" a="1"/>
  <c r="M32" i="3" s="1"/>
  <c r="AA45" i="3"/>
  <c r="M45" i="3" a="1"/>
  <c r="M45" i="3" s="1"/>
  <c r="AA46" i="3"/>
  <c r="M46" i="3" a="1"/>
  <c r="M46" i="3" s="1"/>
  <c r="AA56" i="3"/>
  <c r="M56" i="3" a="1"/>
  <c r="M56" i="3" s="1"/>
  <c r="AA6" i="3"/>
  <c r="M6" i="3" a="1"/>
  <c r="M6" i="3" s="1"/>
  <c r="AA64" i="3"/>
  <c r="M64" i="3" a="1"/>
  <c r="M64" i="3" s="1"/>
  <c r="AA14" i="3"/>
  <c r="M14" i="3" a="1"/>
  <c r="M14" i="3" s="1"/>
  <c r="AA16" i="3"/>
  <c r="M16" i="3" a="1"/>
  <c r="M16" i="3" s="1"/>
  <c r="AA73" i="3"/>
  <c r="M73" i="3" a="1"/>
  <c r="M73" i="3" s="1"/>
  <c r="AA29" i="3"/>
  <c r="M29" i="3" a="1"/>
  <c r="M29" i="3" s="1"/>
  <c r="AA79" i="3"/>
  <c r="M79" i="3" a="1"/>
  <c r="M79" i="3" s="1"/>
  <c r="AA54" i="3"/>
  <c r="M54" i="3" a="1"/>
  <c r="M54" i="3" s="1"/>
  <c r="AA78" i="3"/>
  <c r="M78" i="3" a="1"/>
  <c r="M78" i="3" s="1"/>
  <c r="AA52" i="3"/>
  <c r="M52" i="3" a="1"/>
  <c r="M52" i="3" s="1"/>
  <c r="AA60" i="3"/>
  <c r="M60" i="3" a="1"/>
  <c r="M60" i="3" s="1"/>
  <c r="AA33" i="3"/>
  <c r="M33" i="3" a="1"/>
  <c r="M33" i="3" s="1"/>
  <c r="AA61" i="3"/>
  <c r="M61" i="3" a="1"/>
  <c r="M61" i="3" s="1"/>
  <c r="AA25" i="3"/>
  <c r="M25" i="3" a="1"/>
  <c r="M25" i="3" s="1"/>
  <c r="AA72" i="3"/>
  <c r="M72" i="3" a="1"/>
  <c r="M72" i="3" s="1"/>
  <c r="AA41" i="3"/>
  <c r="M41" i="3" a="1"/>
  <c r="M41" i="3" s="1"/>
  <c r="AA13" i="3"/>
  <c r="M13" i="3" a="1"/>
  <c r="M13" i="3" s="1"/>
  <c r="AA11" i="3"/>
  <c r="M11" i="3" a="1"/>
  <c r="M11" i="3" s="1"/>
  <c r="AA40" i="3"/>
  <c r="M40" i="3" a="1"/>
  <c r="M40" i="3" s="1"/>
  <c r="AA18" i="3"/>
  <c r="M18" i="3" a="1"/>
  <c r="M18" i="3" s="1"/>
  <c r="AA68" i="3"/>
  <c r="M68" i="3" a="1"/>
  <c r="M68" i="3" s="1"/>
  <c r="AA39" i="3"/>
  <c r="M39" i="3" a="1"/>
  <c r="M39" i="3" s="1"/>
  <c r="AA15" i="3"/>
  <c r="M15" i="3" a="1"/>
  <c r="M15" i="3" s="1"/>
  <c r="AA21" i="3"/>
  <c r="M21" i="3" a="1"/>
  <c r="M21" i="3" s="1"/>
  <c r="AA36" i="3"/>
  <c r="M36" i="3" a="1"/>
  <c r="M36" i="3" s="1"/>
  <c r="AA31" i="3"/>
  <c r="M31" i="3" a="1"/>
  <c r="M31" i="3" s="1"/>
  <c r="AA43" i="3"/>
  <c r="M43" i="3" a="1"/>
  <c r="M43" i="3" s="1"/>
  <c r="AA62" i="3"/>
  <c r="M62" i="3" a="1"/>
  <c r="M62" i="3" s="1"/>
  <c r="AA27" i="3"/>
  <c r="M27" i="3" a="1"/>
  <c r="M27" i="3" s="1"/>
  <c r="AA51" i="3"/>
  <c r="M51" i="3" a="1"/>
  <c r="M51" i="3" s="1"/>
  <c r="AA44" i="3"/>
  <c r="M44" i="3" a="1"/>
  <c r="M44" i="3" s="1"/>
  <c r="AA26" i="3"/>
  <c r="M26" i="3" a="1"/>
  <c r="M26" i="3" s="1"/>
  <c r="AA71" i="3"/>
  <c r="M71" i="3" a="1"/>
  <c r="M71" i="3" s="1"/>
  <c r="AA53" i="3"/>
  <c r="M53" i="3" a="1"/>
  <c r="M53" i="3" s="1"/>
  <c r="AA35" i="3"/>
  <c r="M35" i="3" a="1"/>
  <c r="M35" i="3" s="1"/>
  <c r="AA23" i="3"/>
  <c r="M23" i="3" a="1"/>
  <c r="M23" i="3" s="1"/>
  <c r="AA75" i="3"/>
  <c r="M75" i="3" a="1"/>
  <c r="M75" i="3" s="1"/>
  <c r="AA20" i="3"/>
  <c r="M20" i="3" a="1"/>
  <c r="M20" i="3" s="1"/>
  <c r="AA66" i="3"/>
  <c r="M66" i="3" a="1"/>
  <c r="M66" i="3" s="1"/>
  <c r="AA22" i="3"/>
  <c r="M22" i="3" a="1"/>
  <c r="M22" i="3" s="1"/>
  <c r="AA47" i="3"/>
  <c r="M47" i="3" a="1"/>
  <c r="M47" i="3" s="1"/>
  <c r="AA42" i="3"/>
  <c r="M42" i="3" a="1"/>
  <c r="M42" i="3" s="1"/>
  <c r="AA48" i="3"/>
  <c r="M48" i="3" a="1"/>
  <c r="M48" i="3" s="1"/>
  <c r="AA63" i="3"/>
  <c r="M63" i="3" a="1"/>
  <c r="M63" i="3" s="1"/>
  <c r="AA34" i="3"/>
  <c r="M34" i="3" a="1"/>
  <c r="M34" i="3" s="1"/>
  <c r="AA49" i="3"/>
  <c r="M49" i="3" a="1"/>
  <c r="M49" i="3" s="1"/>
  <c r="AA7" i="3"/>
  <c r="M7" i="3" a="1"/>
  <c r="M7" i="3" s="1"/>
  <c r="AA59" i="3"/>
  <c r="M59" i="3" a="1"/>
  <c r="M59" i="3" s="1"/>
  <c r="AA77" i="3"/>
  <c r="M77" i="3" a="1"/>
  <c r="M77" i="3" s="1"/>
  <c r="AA38" i="3"/>
  <c r="M38" i="3" a="1"/>
  <c r="M38" i="3" s="1"/>
  <c r="AA74" i="3"/>
  <c r="M74" i="3" a="1"/>
  <c r="M74" i="3" s="1"/>
  <c r="AA28" i="3"/>
  <c r="M28" i="3" a="1"/>
  <c r="M28" i="3" s="1"/>
  <c r="AA9" i="3"/>
  <c r="M9" i="3" a="1"/>
  <c r="M9" i="3" s="1"/>
  <c r="AA58" i="3"/>
  <c r="M58" i="3" a="1"/>
  <c r="M58" i="3" s="1"/>
  <c r="AA76" i="3"/>
  <c r="M76" i="3" a="1"/>
  <c r="M76" i="3" s="1"/>
  <c r="AA8" i="3"/>
  <c r="M8" i="3" a="1"/>
  <c r="M8" i="3" s="1"/>
  <c r="AA2" i="3"/>
  <c r="M2" i="3" a="1"/>
  <c r="M2" i="3" s="1"/>
  <c r="AA37" i="3"/>
  <c r="M37" i="3" a="1"/>
  <c r="M37" i="3" s="1"/>
  <c r="AA17" i="3"/>
  <c r="M17" i="3" a="1"/>
  <c r="M17" i="3" s="1"/>
  <c r="AA4" i="3"/>
  <c r="M4" i="3" a="1"/>
  <c r="M4" i="3" s="1"/>
  <c r="AA12" i="3"/>
  <c r="M12" i="3" a="1"/>
  <c r="M12" i="3" s="1"/>
  <c r="AA24" i="3"/>
  <c r="M24" i="3" a="1"/>
  <c r="M24" i="3" s="1"/>
  <c r="AA70" i="3"/>
  <c r="M70" i="3" a="1"/>
  <c r="M70" i="3" s="1"/>
  <c r="AA30" i="3"/>
  <c r="M30" i="3" a="1"/>
  <c r="M30" i="3" s="1"/>
  <c r="AA69" i="3"/>
  <c r="M69" i="3" a="1"/>
  <c r="M69" i="3" s="1"/>
  <c r="AA50" i="3"/>
  <c r="M50" i="3" a="1"/>
  <c r="M50" i="3" s="1"/>
  <c r="AA10" i="3"/>
  <c r="M10" i="3" a="1"/>
  <c r="M10" i="3" s="1"/>
  <c r="AA55" i="3"/>
  <c r="M55" i="3" a="1"/>
  <c r="M55" i="3" s="1"/>
  <c r="AA57" i="3"/>
  <c r="M57" i="3" a="1"/>
  <c r="M57" i="3" s="1"/>
  <c r="AA65" i="3"/>
  <c r="M65" i="3" a="1"/>
  <c r="M65" i="3" s="1"/>
  <c r="AA19" i="3"/>
  <c r="M19" i="3" a="1"/>
  <c r="M19" i="3" s="1"/>
  <c r="AA3" i="3"/>
  <c r="M3" i="3" a="1"/>
  <c r="M3" i="3" s="1"/>
  <c r="AA5" i="3"/>
  <c r="M5" i="3" a="1"/>
  <c r="M5" i="3" s="1"/>
  <c r="AA82" i="3"/>
  <c r="M82" i="3" a="1"/>
  <c r="M82" i="3" s="1"/>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6" i="2"/>
  <c r="X35" i="2"/>
  <c r="X34" i="2"/>
  <c r="X33" i="2"/>
  <c r="X32" i="2"/>
  <c r="X31" i="2"/>
  <c r="X30" i="2"/>
  <c r="X29" i="2"/>
  <c r="X28" i="2"/>
  <c r="X27" i="2"/>
  <c r="X26" i="2"/>
  <c r="X25" i="2"/>
  <c r="X24" i="2"/>
  <c r="X23" i="2"/>
  <c r="X22" i="2"/>
  <c r="X21" i="2"/>
  <c r="X20" i="2"/>
  <c r="X19" i="2"/>
  <c r="X18" i="2"/>
  <c r="X17" i="2"/>
  <c r="X16" i="2"/>
  <c r="X15" i="2"/>
  <c r="X14" i="2"/>
  <c r="X13" i="2"/>
  <c r="X12" i="2"/>
  <c r="X11" i="2"/>
  <c r="X10" i="2"/>
  <c r="X9" i="2"/>
  <c r="X8" i="2"/>
  <c r="X7" i="2"/>
  <c r="X6" i="2"/>
  <c r="X5" i="2"/>
  <c r="X4" i="2"/>
  <c r="X3" i="2"/>
  <c r="X2" i="2"/>
  <c r="J82" i="2" a="1"/>
  <c r="J82" i="2" s="1"/>
  <c r="J81" i="2" a="1"/>
  <c r="J81" i="2" s="1"/>
  <c r="J80" i="2" a="1"/>
  <c r="J80" i="2" s="1"/>
  <c r="J79" i="2" a="1"/>
  <c r="J79" i="2" s="1"/>
  <c r="J78" i="2" a="1"/>
  <c r="J78" i="2" s="1"/>
  <c r="J77" i="2" a="1"/>
  <c r="J77" i="2" s="1"/>
  <c r="J76" i="2" a="1"/>
  <c r="J76" i="2" s="1"/>
  <c r="J75" i="2" a="1"/>
  <c r="J75" i="2" s="1"/>
  <c r="J74" i="2" a="1"/>
  <c r="J74" i="2" s="1"/>
  <c r="J73" i="2" a="1"/>
  <c r="J73" i="2" s="1"/>
  <c r="J72" i="2" a="1"/>
  <c r="J72" i="2" s="1"/>
  <c r="J71" i="2" a="1"/>
  <c r="J71" i="2" s="1"/>
  <c r="J70" i="2" a="1"/>
  <c r="J70" i="2" s="1"/>
  <c r="J69" i="2" a="1"/>
  <c r="J69" i="2" s="1"/>
  <c r="J68" i="2" a="1"/>
  <c r="J68" i="2" s="1"/>
  <c r="J67" i="2" a="1"/>
  <c r="J67" i="2" s="1"/>
  <c r="J66" i="2" a="1"/>
  <c r="J66" i="2" s="1"/>
  <c r="J65" i="2" a="1"/>
  <c r="J65" i="2" s="1"/>
  <c r="J64" i="2" a="1"/>
  <c r="J64" i="2" s="1"/>
  <c r="J63" i="2" a="1"/>
  <c r="J63" i="2" s="1"/>
  <c r="J62" i="2" a="1"/>
  <c r="J62" i="2" s="1"/>
  <c r="J61" i="2" a="1"/>
  <c r="J61" i="2" s="1"/>
  <c r="J60" i="2" a="1"/>
  <c r="J60" i="2" s="1"/>
  <c r="J59" i="2" a="1"/>
  <c r="J59" i="2" s="1"/>
  <c r="J58" i="2" a="1"/>
  <c r="J58" i="2" s="1"/>
  <c r="J57" i="2" a="1"/>
  <c r="J57" i="2" s="1"/>
  <c r="J56" i="2" a="1"/>
  <c r="J56" i="2" s="1"/>
  <c r="J55" i="2" a="1"/>
  <c r="J55" i="2" s="1"/>
  <c r="J54" i="2" a="1"/>
  <c r="J54" i="2" s="1"/>
  <c r="J53" i="2" a="1"/>
  <c r="J53" i="2" s="1"/>
  <c r="J52" i="2" a="1"/>
  <c r="J52" i="2" s="1"/>
  <c r="J51" i="2" a="1"/>
  <c r="J51" i="2" s="1"/>
  <c r="J50" i="2" a="1"/>
  <c r="J50" i="2" s="1"/>
  <c r="J49" i="2" a="1"/>
  <c r="J49" i="2" s="1"/>
  <c r="J48" i="2" a="1"/>
  <c r="J48" i="2" s="1"/>
  <c r="J47" i="2" a="1"/>
  <c r="J47" i="2" s="1"/>
  <c r="J46" i="2" a="1"/>
  <c r="J46" i="2" s="1"/>
  <c r="J45" i="2" a="1"/>
  <c r="J45" i="2" s="1"/>
  <c r="J44" i="2" a="1"/>
  <c r="J44" i="2" s="1"/>
  <c r="J43" i="2" a="1"/>
  <c r="J43" i="2" s="1"/>
  <c r="J42" i="2" a="1"/>
  <c r="J42" i="2" s="1"/>
  <c r="J41" i="2" a="1"/>
  <c r="J41" i="2" s="1"/>
  <c r="J40" i="2" a="1"/>
  <c r="J40" i="2" s="1"/>
  <c r="J39" i="2" a="1"/>
  <c r="J39" i="2" s="1"/>
  <c r="J38" i="2" a="1"/>
  <c r="J38" i="2" s="1"/>
  <c r="J37" i="2" a="1"/>
  <c r="J37" i="2" s="1"/>
  <c r="J36" i="2" a="1"/>
  <c r="J36" i="2" s="1"/>
  <c r="J35" i="2" a="1"/>
  <c r="J35" i="2" s="1"/>
  <c r="J34" i="2" a="1"/>
  <c r="J34" i="2" s="1"/>
  <c r="J33" i="2" a="1"/>
  <c r="J33" i="2" s="1"/>
  <c r="J32" i="2" a="1"/>
  <c r="J32" i="2" s="1"/>
  <c r="J31" i="2" a="1"/>
  <c r="J31" i="2" s="1"/>
  <c r="J30" i="2" a="1"/>
  <c r="J30" i="2" s="1"/>
  <c r="J29" i="2" a="1"/>
  <c r="J29" i="2" s="1"/>
  <c r="J28" i="2" a="1"/>
  <c r="J28" i="2" s="1"/>
  <c r="J27" i="2" a="1"/>
  <c r="J27" i="2" s="1"/>
  <c r="J26" i="2" a="1"/>
  <c r="J26" i="2" s="1"/>
  <c r="J25" i="2" a="1"/>
  <c r="J25" i="2" s="1"/>
  <c r="J24" i="2" a="1"/>
  <c r="J24" i="2" s="1"/>
  <c r="J23" i="2" a="1"/>
  <c r="J23" i="2" s="1"/>
  <c r="J22" i="2" a="1"/>
  <c r="J22" i="2" s="1"/>
  <c r="J21" i="2" a="1"/>
  <c r="J21" i="2" s="1"/>
  <c r="J20" i="2" a="1"/>
  <c r="J20" i="2" s="1"/>
  <c r="J19" i="2" a="1"/>
  <c r="J19" i="2" s="1"/>
  <c r="J18" i="2" a="1"/>
  <c r="J18" i="2" s="1"/>
  <c r="J17" i="2" a="1"/>
  <c r="J17" i="2" s="1"/>
  <c r="J16" i="2" a="1"/>
  <c r="J16" i="2" s="1"/>
  <c r="J15" i="2" a="1"/>
  <c r="J15" i="2" s="1"/>
  <c r="J14" i="2" a="1"/>
  <c r="J14" i="2" s="1"/>
  <c r="J13" i="2" a="1"/>
  <c r="J13" i="2" s="1"/>
  <c r="J12" i="2" a="1"/>
  <c r="J12" i="2" s="1"/>
  <c r="J11" i="2" a="1"/>
  <c r="J11" i="2" s="1"/>
  <c r="J10" i="2" a="1"/>
  <c r="J10" i="2" s="1"/>
  <c r="J9" i="2" a="1"/>
  <c r="J9" i="2" s="1"/>
  <c r="J8" i="2" a="1"/>
  <c r="J8" i="2" s="1"/>
  <c r="J7" i="2" a="1"/>
  <c r="J7" i="2" s="1"/>
  <c r="J6" i="2" a="1"/>
  <c r="J6" i="2" s="1"/>
  <c r="J5" i="2" a="1"/>
  <c r="J5" i="2" s="1"/>
  <c r="J4" i="2" a="1"/>
  <c r="J4" i="2" s="1"/>
  <c r="J3" i="2" a="1"/>
  <c r="J3" i="2" s="1"/>
  <c r="J2" i="2" a="1"/>
  <c r="J2" i="2" s="1"/>
  <c r="AD84" i="1"/>
  <c r="AC84" i="1"/>
  <c r="C4" i="9"/>
  <c r="C5" i="9"/>
  <c r="C7" i="9"/>
  <c r="M83" i="3" l="1"/>
  <c r="AA83"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BB2012F-95F3-472B-AFE9-6DBE88CD351C}"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AA00536E-7560-41D9-A64C-B0CB59D7BCCE}" name="WorksheetConnection_SABHLOK-Graunt1662.xlsx!Table1" type="102" refreshedVersion="8" minRefreshableVersion="5">
    <extLst>
      <ext xmlns:x15="http://schemas.microsoft.com/office/spreadsheetml/2010/11/main" uri="{DE250136-89BD-433C-8126-D09CA5730AF9}">
        <x15:connection id="Table1">
          <x15:rangePr sourceName="_xlcn.WorksheetConnection_SABHLOKGraunt1662.xlsxTable1"/>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<sst xmlns="http://schemas.openxmlformats.org/spreadsheetml/2006/main" count="930" uniqueCount="358">
  <si>
    <t>Bills of Mortality - Table of Casualties</t>
  </si>
  <si>
    <t>The Years of our Lord</t>
  </si>
  <si>
    <t>Aged</t>
  </si>
  <si>
    <t>Apoplex and Suddenly</t>
  </si>
  <si>
    <t>Bleach</t>
  </si>
  <si>
    <t>Bleeding</t>
  </si>
  <si>
    <t>Calenture</t>
  </si>
  <si>
    <t>Child-bed</t>
  </si>
  <si>
    <t>Convulsion</t>
  </si>
  <si>
    <t>Cramp</t>
  </si>
  <si>
    <t>Cut of the Stone</t>
  </si>
  <si>
    <t>Drowned</t>
  </si>
  <si>
    <t>Executed</t>
  </si>
  <si>
    <t>Falling-Sickness</t>
  </si>
  <si>
    <t>Found dead in the Streets</t>
  </si>
  <si>
    <t>Frighted</t>
  </si>
  <si>
    <t>Gout</t>
  </si>
  <si>
    <t>Grief</t>
  </si>
  <si>
    <t>Jaundice</t>
  </si>
  <si>
    <t>Itch</t>
  </si>
  <si>
    <t>King's Evil</t>
  </si>
  <si>
    <t>Leprosie</t>
  </si>
  <si>
    <t>Meagrom</t>
  </si>
  <si>
    <t>Measles</t>
  </si>
  <si>
    <t>Mother</t>
  </si>
  <si>
    <t>Murdered</t>
  </si>
  <si>
    <t>Palsie</t>
  </si>
  <si>
    <t>Plague in the Guts</t>
  </si>
  <si>
    <t>Plague</t>
  </si>
  <si>
    <t>Rickets</t>
  </si>
  <si>
    <t>Rupture</t>
  </si>
  <si>
    <t>Scurvy</t>
  </si>
  <si>
    <t>Surfet</t>
  </si>
  <si>
    <t>Spleen</t>
  </si>
  <si>
    <t>Shingles</t>
  </si>
  <si>
    <t>Stitch</t>
  </si>
  <si>
    <t>Stone and Strangury</t>
  </si>
  <si>
    <t>Sciatica</t>
  </si>
  <si>
    <t>Stopping of the Stomach</t>
  </si>
  <si>
    <t>Tissick</t>
  </si>
  <si>
    <t>Thrush</t>
  </si>
  <si>
    <t>Worms</t>
  </si>
  <si>
    <t>Wen</t>
  </si>
  <si>
    <t>Suddenly</t>
  </si>
  <si>
    <t>Blasted</t>
  </si>
  <si>
    <t>Abortive  and Stil-born</t>
  </si>
  <si>
    <t>Ague  and Fever</t>
  </si>
  <si>
    <t>Bloody Flux,  Scouring  and Flux</t>
  </si>
  <si>
    <t>Burnt  and Scalded</t>
  </si>
  <si>
    <t>Cancer,  Gangrene  and Fistula</t>
  </si>
  <si>
    <t>Wolf</t>
  </si>
  <si>
    <t>Canker,  Sore-mouth  and Thrush</t>
  </si>
  <si>
    <t>Chrisomes  and Infants</t>
  </si>
  <si>
    <t>Colick  and Wind</t>
  </si>
  <si>
    <t>Cold  and Cough</t>
  </si>
  <si>
    <t>Consumption  and Cough</t>
  </si>
  <si>
    <t>Dropsy  and Tympany</t>
  </si>
  <si>
    <t>Excessive Drinking</t>
  </si>
  <si>
    <t>Fainted in Bath</t>
  </si>
  <si>
    <t>Flox and small Pox</t>
  </si>
  <si>
    <t>French-Pox</t>
  </si>
  <si>
    <t>Hanged  and made-away themselves</t>
  </si>
  <si>
    <t>Head-Ach</t>
  </si>
  <si>
    <t xml:space="preserve">Jaw-faln </t>
  </si>
  <si>
    <t>Impostume</t>
  </si>
  <si>
    <t>Killed by several Accidents</t>
  </si>
  <si>
    <t>Lehargy</t>
  </si>
  <si>
    <t>Liver-grown, Spleen  and Rickets</t>
  </si>
  <si>
    <t>Lunatick</t>
  </si>
  <si>
    <t>Overlayd  and starved at Nurse</t>
  </si>
  <si>
    <t>Pleurisy</t>
  </si>
  <si>
    <t>Poisoned</t>
  </si>
  <si>
    <t>Purples  and Spotted Fever</t>
  </si>
  <si>
    <t>Quinsie and Sore-throat</t>
  </si>
  <si>
    <t>Mother, rising of the Lights</t>
  </si>
  <si>
    <t>Scal'd-head</t>
  </si>
  <si>
    <t>Smothered and stifled</t>
  </si>
  <si>
    <t>Sores,  ulcers,  broken and bruised Limbs</t>
  </si>
  <si>
    <t>Shot</t>
  </si>
  <si>
    <t>Starved</t>
  </si>
  <si>
    <t>Swine-Pox</t>
  </si>
  <si>
    <t>Teeth  and Worms</t>
  </si>
  <si>
    <t>Vomiting</t>
  </si>
  <si>
    <t>1629-1632</t>
  </si>
  <si>
    <t>1633-1636</t>
  </si>
  <si>
    <t>1647-1650</t>
  </si>
  <si>
    <t>1651-1654</t>
  </si>
  <si>
    <t>1655-1658</t>
  </si>
  <si>
    <t>1629, 1649, 1659</t>
  </si>
  <si>
    <t>NOTE 1</t>
  </si>
  <si>
    <t>NOTE 1: The total of column AC is 34190 in the original Graunt table. Graunt was incorrect.</t>
  </si>
  <si>
    <t>NOTE 2</t>
  </si>
  <si>
    <t>NOTE 2: The total of column AC is 229250 in the original Graunt table. Graunt was incorrect.</t>
  </si>
  <si>
    <t>In 20 years</t>
  </si>
  <si>
    <t>SOURCE</t>
  </si>
  <si>
    <t>https://en.wikisource.org/wiki/Natural_and_Political_Observations_Made_upon_the_Bills_of_Mortality_(Graunt_1676)</t>
  </si>
  <si>
    <t>This table was created on 15 February 2026 by Sanjeev Sabhlok, based on conversions by Claude and Perplexity.</t>
  </si>
  <si>
    <t>CLAUDE:</t>
  </si>
  <si>
    <t>https://claude.ai/chat/7976b0d6-7cac-4c92-b987-58481423bfcf</t>
  </si>
  <si>
    <t>PERPLEXITY</t>
  </si>
  <si>
    <t>https://www.perplexity.ai/search/convert-the-attached-image-int-YQNW2zSAS6mUFvt0ftgRnQ</t>
  </si>
  <si>
    <t>The table by Claude was significantly incorrect. The table by Perplexity had much fewer errors (around 2-5%).</t>
  </si>
  <si>
    <t>I compared items in yellow with the table in Wikisource (i..e The Economic Writings of Sir William Petty, volume 2, edited by Charles Henry Hull, and published in 1899, then decided to drop in the Perplexity data wholesale (in blue). The data in blue is possibly slightly incorrect, but I believe it is sufficiently accurate for practical purposes.</t>
  </si>
  <si>
    <t>average of 1629-1635</t>
  </si>
  <si>
    <t>average of 1648-1660</t>
  </si>
  <si>
    <t>TOTAL</t>
  </si>
  <si>
    <t>CATEGORY</t>
  </si>
  <si>
    <t>Old age</t>
  </si>
  <si>
    <t>NOT COUNTED TODAY</t>
  </si>
  <si>
    <t>THIS</t>
  </si>
  <si>
    <t>Nutritional deficiency</t>
  </si>
  <si>
    <t>Stone</t>
  </si>
  <si>
    <t>Strangury</t>
  </si>
  <si>
    <t>Alcoholism</t>
  </si>
  <si>
    <t>Infectious disease</t>
  </si>
  <si>
    <t>SUB-CATEGORY</t>
  </si>
  <si>
    <t>Chronic disease</t>
  </si>
  <si>
    <t>Nutritional</t>
  </si>
  <si>
    <t>Other</t>
  </si>
  <si>
    <t>Cause</t>
  </si>
  <si>
    <t>Definition</t>
  </si>
  <si>
    <t>Abortive</t>
  </si>
  <si>
    <t>an aborted pregnancy; see also miscarriage and still-born</t>
  </si>
  <si>
    <t>death by natural causes during old age</t>
  </si>
  <si>
    <t>Ague</t>
  </si>
  <si>
    <t>chills and fever, often from malaria</t>
  </si>
  <si>
    <t>Apoplexy</t>
  </si>
  <si>
    <t>rupture of an internal organ, especially the brain</t>
  </si>
  <si>
    <t>Asthma</t>
  </si>
  <si>
    <t>chronic inflamation of the airways, making it difficult to breathe</t>
  </si>
  <si>
    <t>Beaten</t>
  </si>
  <si>
    <t>punched, kicked, etc.</t>
  </si>
  <si>
    <t>Bed-ridden</t>
  </si>
  <si>
    <t>confined to bed through sickness or infirmity and subsequent death</t>
  </si>
  <si>
    <t>probably having a withered or blighted appearance</t>
  </si>
  <si>
    <t>excessive blood loss</t>
  </si>
  <si>
    <t>Bloody-flux</t>
  </si>
  <si>
    <t>bloody diarrhea, especially from dysentery</t>
  </si>
  <si>
    <t>Burnt</t>
  </si>
  <si>
    <t>fire injuries, probably excluding smoke inhalation</t>
  </si>
  <si>
    <t>heat stroke or sunstroke with delirium</t>
  </si>
  <si>
    <t>Cancer</t>
  </si>
  <si>
    <t>originally a sore or ulcer that wouldn't heal, later a malignant tumor</t>
  </si>
  <si>
    <t>Chicken-Pox</t>
  </si>
  <si>
    <t>viral infectious disease still known as chickenpox today; see also shingles</t>
  </si>
  <si>
    <t>Child-Bed</t>
  </si>
  <si>
    <t>maternal death during childbirth</t>
  </si>
  <si>
    <t>Chrisoms</t>
  </si>
  <si>
    <t>infant deaths under one month old</t>
  </si>
  <si>
    <t>Cold</t>
  </si>
  <si>
    <t>assorted viral, respiratory illnesses believed to be caused by a humoreal imbalance (too much coldness)</t>
  </si>
  <si>
    <t>Colick</t>
  </si>
  <si>
    <t>severe stomach pain due to issue with bowels</t>
  </si>
  <si>
    <t>Consumption</t>
  </si>
  <si>
    <t>wasting disease, especially pulmonary tuberculosis</t>
  </si>
  <si>
    <t>involuntary contractions and relaxation of muscles, shaking entire body</t>
  </si>
  <si>
    <t>Cough</t>
  </si>
  <si>
    <t>death with coughing as a primary symptom</t>
  </si>
  <si>
    <t>involuntary muscle contraction</t>
  </si>
  <si>
    <t>Diabetes</t>
  </si>
  <si>
    <t>excessive urination</t>
  </si>
  <si>
    <t>Distracted</t>
  </si>
  <si>
    <t>language used to excuse suicide or accidental death due to mental illness</t>
  </si>
  <si>
    <t>Dropsie</t>
  </si>
  <si>
    <t>swelling of tissue due to accumulation of excess water, a sign of organ failure</t>
  </si>
  <si>
    <t>inhalation of liquid, usually but not always water</t>
  </si>
  <si>
    <t>judicial homicide</t>
  </si>
  <si>
    <t>Falling-sickness</t>
  </si>
  <si>
    <t xml:space="preserve">epileptic seizures </t>
  </si>
  <si>
    <t>Fever</t>
  </si>
  <si>
    <t>death with fever as a primary symptom</t>
  </si>
  <si>
    <t>Fistula</t>
  </si>
  <si>
    <t>abnormal connection between two organs</t>
  </si>
  <si>
    <t>Flox</t>
  </si>
  <si>
    <t>hemorrhagic smallpox</t>
  </si>
  <si>
    <t>Flux</t>
  </si>
  <si>
    <t>diarrhea, especially from dysentery</t>
  </si>
  <si>
    <t>frightened to death</t>
  </si>
  <si>
    <t>syphilis</t>
  </si>
  <si>
    <t>Gangreen</t>
  </si>
  <si>
    <t>death of body tissue because of lack of blood flow or bacterial infection</t>
  </si>
  <si>
    <t>urate crystals accumulating in joints</t>
  </si>
  <si>
    <t>death (not caused by disease or human agency) which is attributed to grief and losing the will to live</t>
  </si>
  <si>
    <t>Griping or Plague in the Guts</t>
  </si>
  <si>
    <t>sudden intense pain in the intestines, diarrhea</t>
  </si>
  <si>
    <t>Gripes</t>
  </si>
  <si>
    <t>see griping in the guts</t>
  </si>
  <si>
    <t>Headache</t>
  </si>
  <si>
    <t>death with head pains as a primary symptom</t>
  </si>
  <si>
    <t>Headmouldshot</t>
  </si>
  <si>
    <t>injury or disease affecting skull sutures, including overlapping sutures and possibly brain inflammation</t>
  </si>
  <si>
    <t>Hiccough</t>
  </si>
  <si>
    <t>death with hiccough as a primary symptom</t>
  </si>
  <si>
    <t>Hooping Cough</t>
  </si>
  <si>
    <t>whooping cough</t>
  </si>
  <si>
    <t>Horshoehead</t>
  </si>
  <si>
    <t>infant skull malformation where gaps form between head sutures</t>
  </si>
  <si>
    <t>bacterial abscess</t>
  </si>
  <si>
    <t>Infants</t>
  </si>
  <si>
    <t>death of a child over a month old but still in infancy</t>
  </si>
  <si>
    <t>Inflammation</t>
  </si>
  <si>
    <t>death with inflammation as a primary symptom</t>
  </si>
  <si>
    <t>death with itching as a primary symptom</t>
  </si>
  <si>
    <t>Jaundies</t>
  </si>
  <si>
    <t>liver disease, causes yellowing of skin and eyes</t>
  </si>
  <si>
    <t>Jaw-fallen</t>
  </si>
  <si>
    <t>neonatal tetanus</t>
  </si>
  <si>
    <t>Killed</t>
  </si>
  <si>
    <t>death caused by human agency</t>
  </si>
  <si>
    <t>Kings Evil</t>
  </si>
  <si>
    <t>tubercular infection of throat lymph glands</t>
  </si>
  <si>
    <t>leprosy</t>
  </si>
  <si>
    <t>Lethargy</t>
  </si>
  <si>
    <t>death with extreme drowsiness as primary symptom</t>
  </si>
  <si>
    <t>Liver-grown</t>
  </si>
  <si>
    <t>swollen liver</t>
  </si>
  <si>
    <t>Looseness</t>
  </si>
  <si>
    <t>death with loose stool or diarrhea as a primary symptom</t>
  </si>
  <si>
    <t>Lunatick and Frenzy</t>
  </si>
  <si>
    <t>death of someone with mental illness or in an altered mental state; see also distracted</t>
  </si>
  <si>
    <t>Malignant Fever</t>
  </si>
  <si>
    <t>death with a severe or extremely contagious fever as a primary symptom</t>
  </si>
  <si>
    <t>Meagrim</t>
  </si>
  <si>
    <t>severe headache or migraine</t>
  </si>
  <si>
    <t>deadly and highly infectious disease, still known today as measles but now preventable by vaccines</t>
  </si>
  <si>
    <t>Miscarriage</t>
  </si>
  <si>
    <t>aborted pregnancy; see also abortive and still-born</t>
  </si>
  <si>
    <t>Mortification</t>
  </si>
  <si>
    <t>gangrene or tissue necrosis</t>
  </si>
  <si>
    <t>unclear, possibly some uterine disorder but NOT death in childbirth or maternal murder of infants which are listed separately</t>
  </si>
  <si>
    <t>Murthered</t>
  </si>
  <si>
    <t>extra-judicial homicide or murder</t>
  </si>
  <si>
    <t>Noli me tangere</t>
  </si>
  <si>
    <t>spreading skin ulceration, including those caused by carcinomas</t>
  </si>
  <si>
    <t>Overlaid</t>
  </si>
  <si>
    <t>accidental smothering of an infant by rolling over them in sleep</t>
  </si>
  <si>
    <t>paralysis, weakness, or other problems using muscles, including tremors</t>
  </si>
  <si>
    <t>disease caused by y. pestis</t>
  </si>
  <si>
    <t>Planet or Planet-struck</t>
  </si>
  <si>
    <t>stricken with paralysis or other physical disorder attributed to astrological influences</t>
  </si>
  <si>
    <t>Plurisie</t>
  </si>
  <si>
    <t>inflammation of tissue lining the lungs</t>
  </si>
  <si>
    <t>Purples</t>
  </si>
  <si>
    <t>any disease causing a dark red or purple rash</t>
  </si>
  <si>
    <t>Quinsie</t>
  </si>
  <si>
    <t>complication of tonsillitis, infection spreads beyond tonsils</t>
  </si>
  <si>
    <t>Rash</t>
  </si>
  <si>
    <t>death with a skin rash as a primary symptom</t>
  </si>
  <si>
    <t>Rheumatism</t>
  </si>
  <si>
    <t>pain or stiffness in the joints and muscles</t>
  </si>
  <si>
    <t>weakening of bones because of prolonged vitamin D deficiency</t>
  </si>
  <si>
    <t>Rising of the Lights</t>
  </si>
  <si>
    <t>difficulty breathing or a choking sensation</t>
  </si>
  <si>
    <t>Running of the Reins</t>
  </si>
  <si>
    <t>gonorrhea or other sexually transmitted infection, sometimes including syphilis</t>
  </si>
  <si>
    <t>hernia</t>
  </si>
  <si>
    <t>Scald Head</t>
  </si>
  <si>
    <t>ringworm or similar scalp infection</t>
  </si>
  <si>
    <t>Scalded</t>
  </si>
  <si>
    <t>burnt by hot water</t>
  </si>
  <si>
    <t>Scarlet Fever</t>
  </si>
  <si>
    <t>a strep infection, or similar infection causing a scarlet rash</t>
  </si>
  <si>
    <t>hip or more general joint pain, sometimes substituted as a diagnosis for syphilis</t>
  </si>
  <si>
    <t>Scowring</t>
  </si>
  <si>
    <t>probably purging bowels</t>
  </si>
  <si>
    <t xml:space="preserve">disease caused by vitamin C deficiency </t>
  </si>
  <si>
    <t>severe neurological pain and skin infection caused by the reactivation of dormant chickenpox virus in the body</t>
  </si>
  <si>
    <t>Smallpox</t>
  </si>
  <si>
    <t>highly deadly and infectious disease, still known today as smallpox but now preventable by vaccines</t>
  </si>
  <si>
    <t>Sores</t>
  </si>
  <si>
    <t>pain in the body, often accompanied by broken or raw skin</t>
  </si>
  <si>
    <t>death attributed to malfunction of the spleen organ, possibly including fits of temper</t>
  </si>
  <si>
    <t>Spotted-Fever</t>
  </si>
  <si>
    <t>disease that causes both fever and spots on the skin, including meningococcal minigitis and typhus</t>
  </si>
  <si>
    <t>St. Anthony's Fire</t>
  </si>
  <si>
    <t>skin disease or condition characterized by heat and redness</t>
  </si>
  <si>
    <t>death from malnutrition or lack of food</t>
  </si>
  <si>
    <t>Still-born</t>
  </si>
  <si>
    <t>child born lifeless or with a heartbeat but failing to breathe</t>
  </si>
  <si>
    <t>concretion in the body, esp. kidneys, bladder or gallbladder</t>
  </si>
  <si>
    <t>constipation or other blockages in the digestive tract</t>
  </si>
  <si>
    <t>slow and painful urination</t>
  </si>
  <si>
    <t>Strongullion</t>
  </si>
  <si>
    <t>an inflammation and swelling of throat glands</t>
  </si>
  <si>
    <t>sudden death with no other attributable cause</t>
  </si>
  <si>
    <t>Suicide</t>
  </si>
  <si>
    <t>death from deliberate self-harm</t>
  </si>
  <si>
    <t>Surfeit</t>
  </si>
  <si>
    <t>excess of food or drink</t>
  </si>
  <si>
    <t>Swelling in the Throat</t>
  </si>
  <si>
    <t>throat swelling partially or completely shut</t>
  </si>
  <si>
    <t>viral infectious disease that caused skin lesions and was associated with pigs, still extant today</t>
  </si>
  <si>
    <t>Teeth</t>
  </si>
  <si>
    <t>infection caused by teething or poor dental hygeine</t>
  </si>
  <si>
    <t>fungal disease characterized by white specks inside the mouth and throat, also lips and tongue</t>
  </si>
  <si>
    <t>Tympany</t>
  </si>
  <si>
    <t>morbid swelling or tumor</t>
  </si>
  <si>
    <t>disease characterized by coughing and wheezing; see also asthma, consumption</t>
  </si>
  <si>
    <t>Twisting of the Guts</t>
  </si>
  <si>
    <t>probably wrenching pain in the guts</t>
  </si>
  <si>
    <t>Ulcer</t>
  </si>
  <si>
    <t>open sore filled with pus or other matter</t>
  </si>
  <si>
    <t>Vapours</t>
  </si>
  <si>
    <t>death attributed to gaseous emissions developing within the stomach or other organs</t>
  </si>
  <si>
    <t>death with vomitting as a primary symptom</t>
  </si>
  <si>
    <t>Water in the Head</t>
  </si>
  <si>
    <t>hydrocephalus, or a childhood disease that causes fluid to accumulate in the skull cavity</t>
  </si>
  <si>
    <t>lump or tumor under the skin</t>
  </si>
  <si>
    <t>Wind</t>
  </si>
  <si>
    <t>death with wind or gas in the digestive tract as a primary symptom</t>
  </si>
  <si>
    <t>malignant or erosive disease that "devours" like a wolf</t>
  </si>
  <si>
    <t>disease or condition attributed to a worm in the body</t>
  </si>
  <si>
    <t>Wounded</t>
  </si>
  <si>
    <t>death due to wounds suffered from some deliberate or accidental event</t>
  </si>
  <si>
    <t>ALSO SEE:</t>
  </si>
  <si>
    <t>Non-contagious</t>
  </si>
  <si>
    <t>Contagious</t>
  </si>
  <si>
    <t>likely syphilis</t>
  </si>
  <si>
    <t>Cause unclear</t>
  </si>
  <si>
    <t>Iatrogenic</t>
  </si>
  <si>
    <t>Failed surgery</t>
  </si>
  <si>
    <t>Vitamin C</t>
  </si>
  <si>
    <t>Swelling of stomach possibly worms?</t>
  </si>
  <si>
    <t>1629</t>
  </si>
  <si>
    <t>1630</t>
  </si>
  <si>
    <t>1631</t>
  </si>
  <si>
    <t>1632</t>
  </si>
  <si>
    <t>1633</t>
  </si>
  <si>
    <t>1634</t>
  </si>
  <si>
    <t>1635</t>
  </si>
  <si>
    <t>1636</t>
  </si>
  <si>
    <t>1648</t>
  </si>
  <si>
    <t>1649</t>
  </si>
  <si>
    <t>1650</t>
  </si>
  <si>
    <t>1651</t>
  </si>
  <si>
    <t>1652</t>
  </si>
  <si>
    <t>1653</t>
  </si>
  <si>
    <t>1654</t>
  </si>
  <si>
    <t>1655</t>
  </si>
  <si>
    <t>1656</t>
  </si>
  <si>
    <t>1657</t>
  </si>
  <si>
    <t>1658</t>
  </si>
  <si>
    <t>1659</t>
  </si>
  <si>
    <t>1660</t>
  </si>
  <si>
    <t>Row Labels</t>
  </si>
  <si>
    <t>(blank)</t>
  </si>
  <si>
    <t>Grand Total</t>
  </si>
  <si>
    <t>Sum of average of 1648-1660</t>
  </si>
  <si>
    <t>TB</t>
  </si>
  <si>
    <t>Malaria</t>
  </si>
  <si>
    <t>Smallpox/chickenpox</t>
  </si>
  <si>
    <t>Likely disease</t>
  </si>
  <si>
    <t>Vitamin D</t>
  </si>
  <si>
    <t>Maternal mortality</t>
  </si>
  <si>
    <t>Dysentery</t>
  </si>
  <si>
    <t>Flu</t>
  </si>
  <si>
    <t>(excluding TB)</t>
  </si>
  <si>
    <t>deaths from malaria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</si>
</sst>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Calibri"/>
      <family val="2"/>
    </font>
    <font>
      <sz val="9"/>
      <name val="Calibri"/>
      <family val="2"/>
    </font>
    <font>
      <b/>
      <sz val="11"/>
      <color theme="1"/>
      <name val="Calibri"/>
      <family val="2"/>
      <scheme val="minor"/>
    </font>
    <font>
      <b/>
      <sz val="9"/>
      <name val="Calibri"/>
      <family val="2"/>
    </font>
    <font>
      <sz val="11"/>
      <name val="Arial"/>
      <family val="2"/>
    </font>
    <font>
      <u/>
      <sz val="11"/>
      <color theme="10"/>
      <name val="Calibri"/>
      <family val="2"/>
      <scheme val="minor"/>
    </font>
    <font>
      <b/>
      <sz val="10"/>
      <name val="Calibri"/>
      <family val="2"/>
    </font>
    <font>
      <b/>
      <sz val="11"/>
      <color theme="0"/>
      <name val="Calibri"/>
      <family val="2"/>
      <scheme val="minor"/>
    </font>
    <font>
      <sz val="11"/>
      <color theme="1"/>
      <name val="Calibri"/>
      <family val="2"/>
      <scheme val="minor"/>
    </font>
  </fonts>
  <fills count="10">
    <fill>
      <patternFill patternType="none"/>
    </fill>
    <fill>
      <patternFill patternType="gray125"/>
    </fill>
    <fill>
      <patternFill patternType="solid">
        <fgColor rgb="FFD3D3D3"/>
        <bgColor rgb="FFD3D3D3"/>
      </patternFill>
    </fill>
    <fill>
      <patternFill patternType="solid">
        <fgColor rgb="FFFFFF00"/>
        <bgColor indexed="64"/>
      </patternFill>
    </fill>
    <fill>
      <patternFill patternType="solid">
        <fgColor theme="0"/>
        <bgColor indexed="64"/>
      </patternFill>
    </fill>
    <fill>
      <patternFill patternType="solid">
        <fgColor theme="0" tint="-0.14999847407452621"/>
        <bgColor rgb="FFD3D3D3"/>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bgColor theme="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theme="0"/>
      </left>
      <right/>
      <top/>
      <bottom/>
      <diagonal/>
    </border>
    <border>
      <left style="thin">
        <color auto="1"/>
      </left>
      <right/>
      <top style="thin">
        <color theme="0"/>
      </top>
      <bottom/>
      <diagonal/>
    </border>
    <border>
      <left/>
      <right/>
      <top style="thin">
        <color auto="1"/>
      </top>
      <bottom/>
      <diagonal/>
    </border>
    <border>
      <left style="thin">
        <color theme="0"/>
      </left>
      <right/>
      <top style="thin">
        <color auto="1"/>
      </top>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48">
    <xf numFmtId="0" fontId="0" fillId="0" borderId="0" xfId="0"/>
    <xf numFmtId="0" fontId="1" fillId="2" borderId="1" xfId="0" applyFont="1" applyFill="1" applyBorder="1" applyAlignment="1">
      <alignment horizont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3" fillId="0" borderId="0" xfId="0" applyFont="1"/>
    <xf numFmtId="0" fontId="0" fillId="4" borderId="0" xfId="0" applyFill="1"/>
    <xf numFmtId="0" fontId="1" fillId="5" borderId="1" xfId="0" applyFont="1" applyFill="1" applyBorder="1" applyAlignment="1">
      <alignment horizontal="center"/>
    </xf>
    <xf numFmtId="0" fontId="2" fillId="6"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7" borderId="0" xfId="0" applyFont="1" applyFill="1"/>
    <xf numFmtId="0" fontId="1" fillId="2" borderId="1" xfId="0" applyFont="1" applyFill="1" applyBorder="1" applyAlignment="1">
      <alignment horizontal="center" wrapText="1"/>
    </xf>
    <xf numFmtId="0" fontId="5" fillId="4" borderId="0" xfId="0" applyFont="1" applyFill="1" applyAlignment="1">
      <alignment horizontal="left"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7" fillId="2" borderId="1" xfId="0" applyFont="1" applyFill="1" applyBorder="1" applyAlignment="1">
      <alignment horizontal="center" wrapText="1"/>
    </xf>
    <xf numFmtId="1" fontId="4" fillId="4" borderId="1" xfId="0" applyNumberFormat="1" applyFont="1" applyFill="1" applyBorder="1" applyAlignment="1">
      <alignment horizontal="center" vertical="center"/>
    </xf>
    <xf numFmtId="1" fontId="0" fillId="4" borderId="0" xfId="0" applyNumberFormat="1" applyFill="1"/>
    <xf numFmtId="0" fontId="6" fillId="0" borderId="0" xfId="1"/>
    <xf numFmtId="0" fontId="6" fillId="0" borderId="0" xfId="1" applyAlignment="1"/>
    <xf numFmtId="0" fontId="6" fillId="0" borderId="0" xfId="1" applyFill="1" applyBorder="1" applyAlignment="1"/>
    <xf numFmtId="0" fontId="3" fillId="8" borderId="0" xfId="0" applyFont="1" applyFill="1"/>
    <xf numFmtId="0" fontId="0" fillId="0" borderId="0" xfId="0" pivotButton="1"/>
    <xf numFmtId="0" fontId="0" fillId="0" borderId="0" xfId="0" applyAlignment="1">
      <alignment horizontal="left"/>
    </xf>
    <xf numFmtId="0" fontId="0" fillId="0" borderId="0" xfId="0" applyAlignment="1">
      <alignment horizontal="left" indent="1"/>
    </xf>
    <xf numFmtId="1" fontId="0" fillId="0" borderId="0" xfId="0" applyNumberFormat="1"/>
    <xf numFmtId="0" fontId="8" fillId="9" borderId="2" xfId="0" applyFont="1" applyFill="1" applyBorder="1"/>
    <xf numFmtId="0" fontId="8" fillId="9" borderId="3" xfId="0" applyFont="1" applyFill="1" applyBorder="1"/>
    <xf numFmtId="0" fontId="1" fillId="2" borderId="2" xfId="0" applyFont="1" applyFill="1" applyBorder="1" applyAlignment="1">
      <alignment horizontal="center"/>
    </xf>
    <xf numFmtId="0" fontId="1" fillId="5" borderId="2" xfId="0" applyFont="1" applyFill="1" applyBorder="1" applyAlignment="1">
      <alignment horizontal="center"/>
    </xf>
    <xf numFmtId="0" fontId="1" fillId="2" borderId="2" xfId="0" applyFont="1" applyFill="1" applyBorder="1" applyAlignment="1">
      <alignment horizontal="center" wrapText="1"/>
    </xf>
    <xf numFmtId="0" fontId="8" fillId="7" borderId="3" xfId="0" applyFont="1" applyFill="1" applyBorder="1"/>
    <xf numFmtId="0" fontId="0" fillId="4" borderId="2" xfId="0" applyFill="1" applyBorder="1"/>
    <xf numFmtId="0" fontId="2" fillId="4" borderId="2" xfId="0" applyFont="1" applyFill="1" applyBorder="1" applyAlignment="1">
      <alignment horizontal="left" vertical="center"/>
    </xf>
    <xf numFmtId="0" fontId="2" fillId="4" borderId="2" xfId="0" applyFont="1" applyFill="1" applyBorder="1" applyAlignment="1">
      <alignment horizontal="center" vertical="center"/>
    </xf>
    <xf numFmtId="1" fontId="4" fillId="4" borderId="2" xfId="0" applyNumberFormat="1" applyFont="1" applyFill="1" applyBorder="1" applyAlignment="1">
      <alignment horizontal="center" vertical="center"/>
    </xf>
    <xf numFmtId="0" fontId="0" fillId="4" borderId="5" xfId="0" applyFill="1" applyBorder="1"/>
    <xf numFmtId="0" fontId="0" fillId="4" borderId="6" xfId="0" applyFill="1" applyBorder="1"/>
    <xf numFmtId="0" fontId="4" fillId="4" borderId="2" xfId="0" applyFont="1" applyFill="1" applyBorder="1" applyAlignment="1">
      <alignment horizontal="center" vertical="center"/>
    </xf>
    <xf numFmtId="0" fontId="0" fillId="4" borderId="7" xfId="0" applyFill="1" applyBorder="1"/>
    <xf numFmtId="1" fontId="0" fillId="4" borderId="7" xfId="0" applyNumberFormat="1" applyFill="1" applyBorder="1"/>
    <xf numFmtId="0" fontId="8" fillId="7" borderId="0" xfId="0" applyFont="1" applyFill="1"/>
    <xf numFmtId="0" fontId="2" fillId="4" borderId="3" xfId="0" applyFont="1" applyFill="1" applyBorder="1" applyAlignment="1">
      <alignment horizontal="center" vertical="center"/>
    </xf>
    <xf numFmtId="0" fontId="0" fillId="4" borderId="4" xfId="0" applyFill="1" applyBorder="1"/>
    <xf numFmtId="10" fontId="0" fillId="0" borderId="0" xfId="2" applyNumberFormat="1" applyFont="1"/>
    <xf numFmtId="164" fontId="3" fillId="0" borderId="0" xfId="2" applyNumberFormat="1" applyFont="1"/>
    <xf numFmtId="164" fontId="0" fillId="0" borderId="0" xfId="2" applyNumberFormat="1" applyFont="1"/>
  </cellXfs>
  <cellStyles count="3">
    <cellStyle name="Hyperlink" xfId="1" builtinId="8"/>
    <cellStyle name="Normal" xfId="0" builtinId="0"/>
    <cellStyle name="Percent" xfId="2" builtinId="5"/>
  </cellStyles>
  <dxfs count="7">
    <dxf>
      <numFmt numFmtId="1" formatCode="0"/>
    </dxf>
    <dxf>
      <numFmt numFmtId="1" formatCode="0"/>
    </dxf>
    <dxf>
      <numFmt numFmtId="1" formatCode="0"/>
    </dxf>
    <dxf>
      <numFmt numFmtId="1" formatCode="0"/>
    </dxf>
    <dxf>
      <numFmt numFmtId="1" formatCode="0"/>
    </dxf>
    <dxf>
      <numFmt numFmtId="1" formatCode="0"/>
    </dxf>
    <dxf>
      <numFmt numFmtId="1"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powerPivotData" Target="model/item.data"/><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7" Type="http://schemas.openxmlformats.org/officeDocument/2006/relationships/pivotCacheDefinition" Target="pivotCache/pivotCacheDefinition1.xml"/><Relationship Id="rId12" Type="http://schemas.openxmlformats.org/officeDocument/2006/relationships/sheetMetadata" Target="metadata.xml"/><Relationship Id="rId17" Type="http://schemas.openxmlformats.org/officeDocument/2006/relationships/customXml" Target="../customXml/item3.xml"/><Relationship Id="rId25" Type="http://schemas.openxmlformats.org/officeDocument/2006/relationships/customXml" Target="../customXml/item11.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24" Type="http://schemas.openxmlformats.org/officeDocument/2006/relationships/customXml" Target="../customXml/item10.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styles" Target="style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alcChain" Target="calcChain.xml"/><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jeev Sabhlok" refreshedDate="46068.897265856482" createdVersion="8" refreshedVersion="8" minRefreshableVersion="3" recordCount="80" xr:uid="{85AEFCB9-BFF8-4A95-904C-7F8DDAD3CBAF}">
  <cacheSource type="worksheet">
    <worksheetSource ref="A1:AA81" sheet="Average-two periods"/>
  </cacheSource>
  <cacheFields count="27">
    <cacheField name="CATEGORY" numFmtId="0">
      <sharedItems containsBlank="1" count="6">
        <s v="Infectious disease"/>
        <s v="Chronic disease"/>
        <s v="Nutritional"/>
        <s v="Other"/>
        <s v="Iatrogenic"/>
        <m u="1"/>
      </sharedItems>
    </cacheField>
    <cacheField name="SUB-CATEGORY" numFmtId="0">
      <sharedItems containsBlank="1"/>
    </cacheField>
    <cacheField name="Likely disease" numFmtId="0">
      <sharedItems containsBlank="1" count="76">
        <s v="TB"/>
        <s v="Malaria"/>
        <s v="Chrisomes  and Infants"/>
        <s v="Aged"/>
        <s v="Smallpox/chickenpox"/>
        <s v="Convulsion"/>
        <m/>
        <s v="Dysentery"/>
        <s v="Flu"/>
        <s v="Maternal mortality"/>
        <s v="Vitamin D"/>
        <s v="Worms"/>
        <s v="Plague"/>
        <s v="Sciatica"/>
        <s v="Colick  and Wind"/>
        <s v="Poisoned"/>
        <s v="Apoplex and Suddenly"/>
        <s v="Jaw-faln "/>
        <s v="Palsie"/>
        <s v="Head-Ach"/>
        <s v="Itch"/>
        <s v="Canker,  Sore-mouth  and Thrush"/>
        <s v="Scal'd-head"/>
        <s v="Leprosie"/>
        <s v="Meagrom"/>
        <s v="Drowned"/>
        <s v="Stitch"/>
        <s v="Cancer,  Gangrene  and Fistula"/>
        <s v="Murdered"/>
        <s v="Vomiting"/>
        <s v="Smothered and stifled"/>
        <s v="French-Pox"/>
        <s v="Killed by several Accidents"/>
        <s v="Overlayd  and starved at Nurse"/>
        <s v="Cold  and Cough"/>
        <s v="Executed"/>
        <s v="Plague in the Guts"/>
        <s v="Purples  and Spotted Fever"/>
        <s v="Mother, rising of the Lights"/>
        <s v="Grief"/>
        <s v="Mother"/>
        <s v="Liver-grown, Spleen  and Rickets"/>
        <s v="Thrush"/>
        <s v="Tissick"/>
        <s v="Hanged  and made-away themselves"/>
        <s v="Gout"/>
        <s v="Found dead in the Streets"/>
        <s v="Burnt  and Scalded"/>
        <s v="Lunatick"/>
        <s v="Shot"/>
        <s v="King's Evil"/>
        <s v="Bleeding"/>
        <s v="Blasted"/>
        <s v="Cut of the Stone"/>
        <s v="Falling-Sickness"/>
        <s v="Sores,  ulcers,  broken and bruised Limbs"/>
        <s v="Scurvy"/>
        <s v="Measles"/>
        <s v="Frighted"/>
        <s v="Surfet"/>
        <s v="Bleach"/>
        <s v="Jaundice"/>
        <s v="Pleurisy"/>
        <s v="Calenture"/>
        <s v="Wolf"/>
        <s v="Lehargy"/>
        <s v="Rupture"/>
        <s v="Stone and Strangury"/>
        <s v="Excessive Drinking"/>
        <s v="Impostume"/>
        <s v="Cramp"/>
        <s v="Fainted in Bath"/>
        <s v="Spleen"/>
        <s v="Starved"/>
        <s v="Suddenly"/>
        <s v="Wen"/>
      </sharedItems>
    </cacheField>
    <cacheField name="The Years of our Lord" numFmtId="0">
      <sharedItems/>
    </cacheField>
    <cacheField name="1629" numFmtId="0">
      <sharedItems containsSemiMixedTypes="0" containsString="0" containsNumber="1" containsInteger="1" minValue="0" maxValue="2596"/>
    </cacheField>
    <cacheField name="1630" numFmtId="0">
      <sharedItems containsSemiMixedTypes="0" containsString="0" containsNumber="1" containsInteger="1" minValue="0" maxValue="2378"/>
    </cacheField>
    <cacheField name="1631" numFmtId="0">
      <sharedItems containsSemiMixedTypes="0" containsString="0" containsNumber="1" containsInteger="1" minValue="0" maxValue="2035"/>
    </cacheField>
    <cacheField name="1632" numFmtId="0">
      <sharedItems containsSemiMixedTypes="0" containsString="0" containsNumber="1" containsInteger="1" minValue="0" maxValue="2268"/>
    </cacheField>
    <cacheField name="1633" numFmtId="0">
      <sharedItems containsSemiMixedTypes="0" containsString="0" containsNumber="1" containsInteger="1" minValue="0" maxValue="2130"/>
    </cacheField>
    <cacheField name="1634" numFmtId="0">
      <sharedItems containsSemiMixedTypes="0" containsString="0" containsNumber="1" containsInteger="1" minValue="0" maxValue="2315"/>
    </cacheField>
    <cacheField name="1635" numFmtId="0">
      <sharedItems containsSemiMixedTypes="0" containsString="0" containsNumber="1" containsInteger="1" minValue="0" maxValue="2113"/>
    </cacheField>
    <cacheField name="1636" numFmtId="0">
      <sharedItems containsSemiMixedTypes="0" containsString="0" containsNumber="1" containsInteger="1" minValue="0" maxValue="10400"/>
    </cacheField>
    <cacheField name="average of 1629-1635" numFmtId="1">
      <sharedItems containsSemiMixedTypes="0" containsString="0" containsNumber="1" minValue="0" maxValue="2216.25"/>
    </cacheField>
    <cacheField name="1648" numFmtId="0">
      <sharedItems containsString="0" containsBlank="1" containsNumber="1" containsInteger="1" minValue="0" maxValue="2200"/>
    </cacheField>
    <cacheField name="1649" numFmtId="0">
      <sharedItems containsString="0" containsBlank="1" containsNumber="1" containsInteger="1" minValue="0" maxValue="2388"/>
    </cacheField>
    <cacheField name="1650" numFmtId="0">
      <sharedItems containsString="0" containsBlank="1" containsNumber="1" containsInteger="1" minValue="0" maxValue="1988"/>
    </cacheField>
    <cacheField name="1651" numFmtId="0">
      <sharedItems containsString="0" containsBlank="1" containsNumber="1" containsInteger="1" minValue="0" maxValue="2350"/>
    </cacheField>
    <cacheField name="1652" numFmtId="0">
      <sharedItems containsString="0" containsBlank="1" containsNumber="1" containsInteger="1" minValue="0" maxValue="2410"/>
    </cacheField>
    <cacheField name="1653" numFmtId="0">
      <sharedItems containsString="0" containsBlank="1" containsNumber="1" containsInteger="1" minValue="0" maxValue="2286"/>
    </cacheField>
    <cacheField name="1654" numFmtId="0">
      <sharedItems containsString="0" containsBlank="1" containsNumber="1" containsInteger="1" minValue="0" maxValue="2868"/>
    </cacheField>
    <cacheField name="1655" numFmtId="0">
      <sharedItems containsString="0" containsBlank="1" containsNumber="1" containsInteger="1" minValue="0" maxValue="2606"/>
    </cacheField>
    <cacheField name="1656" numFmtId="0">
      <sharedItems containsString="0" containsBlank="1" containsNumber="1" containsInteger="1" minValue="0" maxValue="3184"/>
    </cacheField>
    <cacheField name="1657" numFmtId="0">
      <sharedItems containsString="0" containsBlank="1" containsNumber="1" containsInteger="1" minValue="0" maxValue="2757"/>
    </cacheField>
    <cacheField name="1658" numFmtId="0">
      <sharedItems containsString="0" containsBlank="1" containsNumber="1" containsInteger="1" minValue="0" maxValue="3610"/>
    </cacheField>
    <cacheField name="1659" numFmtId="0">
      <sharedItems containsString="0" containsBlank="1" containsNumber="1" containsInteger="1" minValue="0" maxValue="2982"/>
    </cacheField>
    <cacheField name="1660" numFmtId="0">
      <sharedItems containsString="0" containsBlank="1" containsNumber="1" containsInteger="1" minValue="0" maxValue="3414"/>
    </cacheField>
    <cacheField name="average of 1648-1660" numFmtId="1">
      <sharedItems containsSemiMixedTypes="0" containsString="0" containsNumber="1" minValue="0" maxValue="2695.615384615384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
  <r>
    <x v="0"/>
    <s v="Contagious"/>
    <x v="0"/>
    <s v="Consumption  and Cough"/>
    <n v="1827"/>
    <n v="1910"/>
    <n v="1713"/>
    <n v="1797"/>
    <n v="1754"/>
    <n v="1955"/>
    <n v="2080"/>
    <n v="2477"/>
    <n v="1939.125"/>
    <n v="2200"/>
    <n v="2388"/>
    <n v="1988"/>
    <n v="2350"/>
    <n v="2410"/>
    <n v="2286"/>
    <n v="2868"/>
    <n v="2606"/>
    <n v="3184"/>
    <n v="2757"/>
    <n v="3610"/>
    <n v="2982"/>
    <n v="3414"/>
    <n v="2695.6153846153848"/>
  </r>
  <r>
    <x v="0"/>
    <s v="Contagious"/>
    <x v="1"/>
    <s v="Ague  and Fever"/>
    <n v="956"/>
    <n v="1091"/>
    <n v="1115"/>
    <n v="1108"/>
    <n v="953"/>
    <n v="1279"/>
    <n v="1622"/>
    <n v="2360"/>
    <n v="1310.5"/>
    <n v="884"/>
    <n v="751"/>
    <n v="970"/>
    <n v="1038"/>
    <n v="1212"/>
    <n v="282"/>
    <n v="1371"/>
    <n v="689"/>
    <n v="875"/>
    <n v="999"/>
    <n v="1800"/>
    <n v="2303"/>
    <n v="2148"/>
    <n v="1178.6153846153845"/>
  </r>
  <r>
    <x v="0"/>
    <s v="Contagious"/>
    <x v="2"/>
    <s v="Chrisomes  and Infants"/>
    <n v="2596"/>
    <n v="2378"/>
    <n v="2035"/>
    <n v="2268"/>
    <n v="2130"/>
    <n v="2315"/>
    <n v="2113"/>
    <n v="1895"/>
    <n v="2216.25"/>
    <n v="1254"/>
    <n v="1065"/>
    <n v="990"/>
    <n v="1237"/>
    <n v="1280"/>
    <n v="1050"/>
    <n v="1343"/>
    <n v="1089"/>
    <n v="1393"/>
    <n v="1162"/>
    <n v="1144"/>
    <n v="858"/>
    <n v="1123"/>
    <n v="1152.9230769230769"/>
  </r>
  <r>
    <x v="1"/>
    <s v="Old age"/>
    <x v="3"/>
    <s v="Aged"/>
    <n v="579"/>
    <n v="712"/>
    <n v="661"/>
    <n v="671"/>
    <n v="704"/>
    <n v="623"/>
    <n v="794"/>
    <n v="714"/>
    <n v="682.25"/>
    <n v="835"/>
    <n v="889"/>
    <n v="696"/>
    <n v="780"/>
    <n v="834"/>
    <n v="864"/>
    <n v="974"/>
    <n v="743"/>
    <n v="892"/>
    <n v="869"/>
    <n v="1176"/>
    <n v="909"/>
    <n v="1095"/>
    <n v="888.92307692307691"/>
  </r>
  <r>
    <x v="0"/>
    <s v="Contagious"/>
    <x v="4"/>
    <s v="Swine-Pox"/>
    <n v="5"/>
    <n v="8"/>
    <n v="4"/>
    <n v="6"/>
    <n v="3"/>
    <n v="0"/>
    <n v="10"/>
    <n v="0"/>
    <n v="4.5"/>
    <n v="597"/>
    <n v="540"/>
    <n v="598"/>
    <n v="709"/>
    <n v="905"/>
    <n v="691"/>
    <n v="1131"/>
    <n v="803"/>
    <n v="1198"/>
    <n v="878"/>
    <n v="1036"/>
    <n v="839"/>
    <n v="1008"/>
    <n v="841"/>
  </r>
  <r>
    <x v="0"/>
    <s v="Contagious"/>
    <x v="4"/>
    <s v="Flox and small Pox"/>
    <n v="72"/>
    <n v="40"/>
    <n v="58"/>
    <n v="531"/>
    <n v="72"/>
    <n v="1354"/>
    <n v="293"/>
    <n v="127"/>
    <n v="318.375"/>
    <n v="400"/>
    <n v="1190"/>
    <n v="184"/>
    <n v="525"/>
    <n v="1279"/>
    <n v="139"/>
    <n v="812"/>
    <n v="1294"/>
    <n v="823"/>
    <n v="835"/>
    <n v="409"/>
    <n v="1523"/>
    <n v="354"/>
    <n v="751.30769230769226"/>
  </r>
  <r>
    <x v="0"/>
    <s v="Convulsion"/>
    <x v="5"/>
    <s v="Convulsion"/>
    <n v="52"/>
    <n v="87"/>
    <n v="18"/>
    <n v="241"/>
    <n v="221"/>
    <n v="386"/>
    <n v="418"/>
    <n v="709"/>
    <n v="266.5"/>
    <n v="491"/>
    <n v="530"/>
    <n v="493"/>
    <n v="569"/>
    <n v="653"/>
    <n v="606"/>
    <n v="828"/>
    <n v="702"/>
    <n v="1027"/>
    <n v="807"/>
    <n v="841"/>
    <n v="742"/>
    <n v="1031"/>
    <n v="716.92307692307691"/>
  </r>
  <r>
    <x v="0"/>
    <s v="Non-contagious"/>
    <x v="6"/>
    <s v="Dropsy  and Tympany"/>
    <n v="235"/>
    <n v="252"/>
    <n v="279"/>
    <n v="280"/>
    <n v="266"/>
    <n v="250"/>
    <n v="329"/>
    <n v="389"/>
    <n v="285"/>
    <n v="434"/>
    <n v="421"/>
    <n v="508"/>
    <n v="444"/>
    <n v="556"/>
    <n v="617"/>
    <n v="704"/>
    <n v="660"/>
    <n v="706"/>
    <n v="631"/>
    <n v="931"/>
    <n v="646"/>
    <n v="872"/>
    <n v="625.38461538461536"/>
  </r>
  <r>
    <x v="0"/>
    <s v="Non-contagious"/>
    <x v="7"/>
    <s v="Bloody Flux,  Scouring  and Flux"/>
    <n v="449"/>
    <n v="438"/>
    <n v="352"/>
    <n v="348"/>
    <n v="278"/>
    <n v="512"/>
    <n v="346"/>
    <n v="330"/>
    <n v="381.625"/>
    <n v="176"/>
    <n v="802"/>
    <n v="289"/>
    <n v="833"/>
    <n v="762"/>
    <n v="200"/>
    <n v="386"/>
    <n v="168"/>
    <n v="368"/>
    <n v="362"/>
    <n v="233"/>
    <n v="346"/>
    <n v="231"/>
    <n v="396.61538461538464"/>
  </r>
  <r>
    <x v="0"/>
    <s v="Contagious"/>
    <x v="8"/>
    <s v="Quinsie and Sore-throat"/>
    <n v="1"/>
    <n v="8"/>
    <n v="6"/>
    <n v="7"/>
    <n v="24"/>
    <n v="4"/>
    <n v="5"/>
    <n v="22"/>
    <n v="9.625"/>
    <n v="224"/>
    <n v="216"/>
    <n v="190"/>
    <n v="260"/>
    <n v="329"/>
    <n v="229"/>
    <n v="372"/>
    <n v="347"/>
    <n v="458"/>
    <n v="317"/>
    <n v="476"/>
    <n v="441"/>
    <n v="521"/>
    <n v="336.92307692307691"/>
  </r>
  <r>
    <x v="0"/>
    <s v="Contagious"/>
    <x v="9"/>
    <s v="Child-bed"/>
    <n v="150"/>
    <n v="157"/>
    <n v="112"/>
    <n v="171"/>
    <n v="132"/>
    <n v="143"/>
    <n v="163"/>
    <n v="230"/>
    <n v="157.25"/>
    <n v="106"/>
    <n v="114"/>
    <n v="117"/>
    <n v="206"/>
    <n v="213"/>
    <n v="158"/>
    <n v="192"/>
    <n v="177"/>
    <n v="201"/>
    <n v="236"/>
    <n v="225"/>
    <n v="226"/>
    <n v="194"/>
    <n v="181.92307692307693"/>
  </r>
  <r>
    <x v="2"/>
    <s v="Nutritional deficiency"/>
    <x v="10"/>
    <s v="Rickets"/>
    <n v="0"/>
    <n v="0"/>
    <n v="0"/>
    <n v="0"/>
    <n v="0"/>
    <n v="14"/>
    <n v="49"/>
    <n v="50"/>
    <n v="14.125"/>
    <n v="92"/>
    <n v="115"/>
    <n v="120"/>
    <n v="134"/>
    <n v="138"/>
    <n v="135"/>
    <n v="178"/>
    <n v="166"/>
    <n v="212"/>
    <n v="203"/>
    <n v="228"/>
    <n v="210"/>
    <n v="249"/>
    <n v="167.69230769230768"/>
  </r>
  <r>
    <x v="0"/>
    <s v="Non-contagious"/>
    <x v="11"/>
    <s v="Stopping of the Stomach"/>
    <n v="0"/>
    <n v="0"/>
    <n v="0"/>
    <n v="0"/>
    <n v="0"/>
    <n v="0"/>
    <n v="0"/>
    <n v="6"/>
    <n v="0.75"/>
    <n v="137"/>
    <n v="136"/>
    <n v="123"/>
    <n v="104"/>
    <n v="177"/>
    <n v="178"/>
    <n v="212"/>
    <n v="128"/>
    <n v="161"/>
    <n v="137"/>
    <n v="218"/>
    <n v="202"/>
    <n v="192"/>
    <n v="161.92307692307693"/>
  </r>
  <r>
    <x v="0"/>
    <s v="Non-contagious"/>
    <x v="12"/>
    <s v="Plague"/>
    <n v="0"/>
    <n v="1317"/>
    <n v="274"/>
    <n v="8"/>
    <n v="0"/>
    <n v="1"/>
    <n v="0"/>
    <n v="10400"/>
    <n v="1500"/>
    <n v="0"/>
    <n v="0"/>
    <n v="1"/>
    <n v="0"/>
    <n v="110"/>
    <n v="32"/>
    <n v="0"/>
    <n v="87"/>
    <n v="315"/>
    <n v="446"/>
    <n v="0"/>
    <n v="253"/>
    <n v="402"/>
    <n v="126.61538461538461"/>
  </r>
  <r>
    <x v="0"/>
    <s v="Contagious"/>
    <x v="13"/>
    <s v="Sciatica"/>
    <n v="0"/>
    <n v="0"/>
    <n v="0"/>
    <n v="1"/>
    <n v="3"/>
    <n v="0"/>
    <n v="1"/>
    <n v="6"/>
    <n v="1.375"/>
    <n v="29"/>
    <n v="30"/>
    <n v="33"/>
    <n v="55"/>
    <n v="67"/>
    <n v="66"/>
    <n v="107"/>
    <n v="94"/>
    <n v="145"/>
    <n v="129"/>
    <n v="277"/>
    <n v="186"/>
    <n v="214"/>
    <n v="110.15384615384616"/>
  </r>
  <r>
    <x v="0"/>
    <s v="Non-contagious"/>
    <x v="14"/>
    <s v="Colick  and Wind"/>
    <n v="48"/>
    <n v="57"/>
    <n v="0"/>
    <n v="0"/>
    <n v="0"/>
    <n v="0"/>
    <n v="37"/>
    <n v="50"/>
    <n v="24"/>
    <n v="71"/>
    <n v="85"/>
    <n v="82"/>
    <n v="76"/>
    <n v="102"/>
    <n v="80"/>
    <n v="101"/>
    <n v="85"/>
    <n v="120"/>
    <n v="113"/>
    <n v="179"/>
    <n v="116"/>
    <n v="167"/>
    <n v="105.92307692307692"/>
  </r>
  <r>
    <x v="3"/>
    <m/>
    <x v="15"/>
    <s v="Poisoned"/>
    <n v="0"/>
    <n v="0"/>
    <n v="0"/>
    <n v="0"/>
    <n v="2"/>
    <n v="0"/>
    <n v="0"/>
    <n v="2"/>
    <n v="0.5"/>
    <n v="47"/>
    <n v="43"/>
    <n v="65"/>
    <n v="54"/>
    <n v="60"/>
    <n v="75"/>
    <n v="89"/>
    <n v="56"/>
    <n v="52"/>
    <n v="56"/>
    <n v="126"/>
    <n v="368"/>
    <n v="146"/>
    <n v="95.15384615384616"/>
  </r>
  <r>
    <x v="3"/>
    <m/>
    <x v="16"/>
    <s v="Apoplex and Suddenly"/>
    <n v="22"/>
    <n v="36"/>
    <n v="0"/>
    <n v="17"/>
    <n v="24"/>
    <n v="35"/>
    <n v="26"/>
    <n v="0"/>
    <n v="20"/>
    <n v="74"/>
    <n v="64"/>
    <n v="74"/>
    <n v="106"/>
    <n v="111"/>
    <n v="118"/>
    <n v="86"/>
    <n v="92"/>
    <n v="102"/>
    <n v="113"/>
    <n v="138"/>
    <n v="91"/>
    <n v="67"/>
    <n v="95.07692307692308"/>
  </r>
  <r>
    <x v="0"/>
    <s v="Non-contagious"/>
    <x v="17"/>
    <s v="Jaw-faln "/>
    <n v="10"/>
    <n v="16"/>
    <n v="13"/>
    <n v="8"/>
    <n v="10"/>
    <n v="10"/>
    <n v="4"/>
    <n v="11"/>
    <n v="10.25"/>
    <n v="61"/>
    <n v="65"/>
    <n v="59"/>
    <n v="80"/>
    <n v="105"/>
    <n v="79"/>
    <n v="90"/>
    <n v="92"/>
    <n v="122"/>
    <n v="80"/>
    <n v="134"/>
    <n v="105"/>
    <n v="96"/>
    <n v="89.84615384615384"/>
  </r>
  <r>
    <x v="0"/>
    <s v="Convulsion"/>
    <x v="18"/>
    <s v="Palsie"/>
    <n v="17"/>
    <n v="23"/>
    <n v="17"/>
    <n v="25"/>
    <n v="14"/>
    <n v="21"/>
    <n v="25"/>
    <n v="17"/>
    <n v="19.875"/>
    <n v="611"/>
    <n v="67"/>
    <n v="15"/>
    <n v="23"/>
    <n v="16"/>
    <n v="6"/>
    <n v="16"/>
    <n v="9"/>
    <n v="6"/>
    <n v="4"/>
    <n v="14"/>
    <n v="36"/>
    <n v="14"/>
    <n v="64.384615384615387"/>
  </r>
  <r>
    <x v="3"/>
    <m/>
    <x v="19"/>
    <s v="Head-Ach"/>
    <n v="0"/>
    <n v="0"/>
    <n v="0"/>
    <n v="0"/>
    <n v="0"/>
    <n v="0"/>
    <n v="4"/>
    <n v="2"/>
    <n v="0.75"/>
    <n v="35"/>
    <n v="39"/>
    <n v="49"/>
    <n v="41"/>
    <n v="43"/>
    <n v="57"/>
    <n v="71"/>
    <n v="61"/>
    <n v="41"/>
    <n v="46"/>
    <n v="77"/>
    <n v="102"/>
    <n v="76"/>
    <n v="56.769230769230766"/>
  </r>
  <r>
    <x v="3"/>
    <m/>
    <x v="20"/>
    <s v="Itch"/>
    <n v="0"/>
    <n v="0"/>
    <n v="0"/>
    <n v="0"/>
    <n v="10"/>
    <n v="0"/>
    <n v="0"/>
    <n v="0"/>
    <n v="1.25"/>
    <n v="57"/>
    <n v="39"/>
    <n v="94"/>
    <n v="47"/>
    <n v="45"/>
    <n v="57"/>
    <n v="58"/>
    <n v="52"/>
    <n v="43"/>
    <n v="52"/>
    <n v="47"/>
    <n v="55"/>
    <n v="47"/>
    <n v="53.307692307692307"/>
  </r>
  <r>
    <x v="0"/>
    <s v="Contagious"/>
    <x v="21"/>
    <s v="Canker,  Sore-mouth  and Thrush"/>
    <n v="6"/>
    <n v="4"/>
    <n v="4"/>
    <n v="1"/>
    <n v="0"/>
    <n v="0"/>
    <n v="5"/>
    <n v="74"/>
    <n v="11.75"/>
    <n v="28"/>
    <n v="54"/>
    <n v="42"/>
    <n v="68"/>
    <n v="51"/>
    <n v="53"/>
    <n v="72"/>
    <n v="44"/>
    <n v="81"/>
    <n v="19"/>
    <n v="27"/>
    <n v="73"/>
    <n v="68"/>
    <n v="52.307692307692307"/>
  </r>
  <r>
    <x v="3"/>
    <m/>
    <x v="22"/>
    <s v="Scal'd-head"/>
    <n v="0"/>
    <n v="0"/>
    <n v="0"/>
    <n v="0"/>
    <n v="0"/>
    <n v="0"/>
    <n v="0"/>
    <n v="0"/>
    <n v="0"/>
    <n v="20"/>
    <n v="21"/>
    <n v="21"/>
    <n v="29"/>
    <n v="43"/>
    <n v="41"/>
    <n v="44"/>
    <n v="103"/>
    <n v="71"/>
    <n v="82"/>
    <n v="82"/>
    <n v="95"/>
    <n v="12"/>
    <n v="51.07692307692308"/>
  </r>
  <r>
    <x v="0"/>
    <s v="Non-contagious"/>
    <x v="23"/>
    <s v="Leprosie"/>
    <n v="2"/>
    <n v="0"/>
    <n v="0"/>
    <n v="0"/>
    <n v="0"/>
    <n v="0"/>
    <n v="2"/>
    <n v="0"/>
    <n v="0.5"/>
    <n v="46"/>
    <n v="56"/>
    <n v="59"/>
    <n v="65"/>
    <n v="72"/>
    <n v="67"/>
    <n v="65"/>
    <n v="52"/>
    <n v="50"/>
    <n v="38"/>
    <n v="51"/>
    <n v="8"/>
    <n v="15"/>
    <n v="49.53846153846154"/>
  </r>
  <r>
    <x v="3"/>
    <m/>
    <x v="24"/>
    <s v="Meagrom"/>
    <n v="0"/>
    <n v="0"/>
    <n v="24"/>
    <n v="0"/>
    <n v="0"/>
    <n v="0"/>
    <n v="0"/>
    <n v="22"/>
    <n v="5.75"/>
    <n v="92"/>
    <n v="3"/>
    <n v="33"/>
    <n v="33"/>
    <n v="62"/>
    <n v="8"/>
    <n v="52"/>
    <n v="11"/>
    <n v="153"/>
    <n v="15"/>
    <n v="80"/>
    <n v="6"/>
    <n v="74"/>
    <n v="47.846153846153847"/>
  </r>
  <r>
    <x v="3"/>
    <m/>
    <x v="25"/>
    <s v="Drowned"/>
    <n v="43"/>
    <n v="33"/>
    <n v="29"/>
    <n v="34"/>
    <n v="37"/>
    <n v="32"/>
    <n v="32"/>
    <n v="45"/>
    <n v="35.625"/>
    <n v="40"/>
    <n v="30"/>
    <n v="27"/>
    <n v="49"/>
    <n v="50"/>
    <n v="53"/>
    <n v="30"/>
    <n v="43"/>
    <n v="49"/>
    <n v="63"/>
    <n v="60"/>
    <n v="57"/>
    <n v="48"/>
    <n v="46.07692307692308"/>
  </r>
  <r>
    <x v="3"/>
    <m/>
    <x v="26"/>
    <s v="Stitch"/>
    <n v="0"/>
    <n v="0"/>
    <n v="0"/>
    <n v="0"/>
    <n v="0"/>
    <n v="0"/>
    <n v="0"/>
    <n v="0"/>
    <n v="0"/>
    <n v="42"/>
    <n v="29"/>
    <n v="28"/>
    <n v="50"/>
    <n v="41"/>
    <n v="44"/>
    <n v="38"/>
    <n v="49"/>
    <n v="57"/>
    <n v="72"/>
    <n v="69"/>
    <n v="22"/>
    <n v="30"/>
    <n v="43.92307692307692"/>
  </r>
  <r>
    <x v="1"/>
    <m/>
    <x v="27"/>
    <s v="Cancer,  Gangrene  and Fistula"/>
    <n v="20"/>
    <n v="14"/>
    <n v="23"/>
    <n v="28"/>
    <n v="27"/>
    <n v="30"/>
    <n v="24"/>
    <n v="30"/>
    <n v="24.5"/>
    <n v="29"/>
    <n v="31"/>
    <n v="19"/>
    <n v="31"/>
    <n v="53"/>
    <n v="36"/>
    <n v="37"/>
    <n v="73"/>
    <n v="31"/>
    <n v="24"/>
    <n v="35"/>
    <n v="63"/>
    <n v="52"/>
    <n v="39.53846153846154"/>
  </r>
  <r>
    <x v="3"/>
    <m/>
    <x v="28"/>
    <s v="Murdered"/>
    <n v="0"/>
    <n v="0"/>
    <n v="3"/>
    <n v="7"/>
    <n v="0"/>
    <n v="6"/>
    <n v="5"/>
    <n v="8"/>
    <n v="3.625"/>
    <n v="22"/>
    <n v="36"/>
    <n v="28"/>
    <n v="28"/>
    <n v="29"/>
    <n v="30"/>
    <n v="36"/>
    <n v="58"/>
    <n v="53"/>
    <n v="44"/>
    <n v="50"/>
    <n v="46"/>
    <n v="43"/>
    <n v="38.692307692307693"/>
  </r>
  <r>
    <x v="0"/>
    <s v="Non-contagious"/>
    <x v="29"/>
    <s v="Vomiting"/>
    <n v="1"/>
    <n v="4"/>
    <n v="1"/>
    <n v="1"/>
    <n v="2"/>
    <n v="5"/>
    <n v="6"/>
    <n v="3"/>
    <n v="2.875"/>
    <n v="107"/>
    <n v="105"/>
    <n v="65"/>
    <n v="85"/>
    <n v="86"/>
    <n v="53"/>
    <n v="0"/>
    <n v="0"/>
    <n v="0"/>
    <n v="0"/>
    <n v="0"/>
    <n v="0"/>
    <n v="0"/>
    <n v="38.53846153846154"/>
  </r>
  <r>
    <x v="3"/>
    <m/>
    <x v="30"/>
    <s v="Smothered and stifled"/>
    <n v="0"/>
    <n v="0"/>
    <n v="24"/>
    <n v="0"/>
    <n v="0"/>
    <n v="0"/>
    <n v="0"/>
    <n v="0"/>
    <n v="3"/>
    <n v="17"/>
    <n v="17"/>
    <n v="16"/>
    <n v="26"/>
    <n v="32"/>
    <n v="25"/>
    <n v="32"/>
    <n v="23"/>
    <n v="34"/>
    <n v="40"/>
    <n v="47"/>
    <n v="61"/>
    <n v="48"/>
    <n v="32.153846153846153"/>
  </r>
  <r>
    <x v="0"/>
    <s v="Contagious"/>
    <x v="31"/>
    <s v="French-Pox"/>
    <n v="17"/>
    <n v="12"/>
    <n v="12"/>
    <n v="12"/>
    <n v="7"/>
    <n v="17"/>
    <n v="12"/>
    <n v="22"/>
    <n v="13.875"/>
    <n v="29"/>
    <n v="15"/>
    <n v="18"/>
    <n v="21"/>
    <n v="20"/>
    <n v="20"/>
    <n v="20"/>
    <n v="29"/>
    <n v="23"/>
    <n v="25"/>
    <n v="53"/>
    <n v="51"/>
    <n v="31"/>
    <n v="27.307692307692307"/>
  </r>
  <r>
    <x v="3"/>
    <m/>
    <x v="32"/>
    <s v="Killed by several Accidents"/>
    <n v="54"/>
    <n v="55"/>
    <n v="47"/>
    <n v="46"/>
    <n v="49"/>
    <n v="41"/>
    <n v="51"/>
    <n v="60"/>
    <n v="50.375"/>
    <n v="26"/>
    <n v="22"/>
    <n v="19"/>
    <n v="22"/>
    <n v="20"/>
    <n v="26"/>
    <n v="26"/>
    <n v="27"/>
    <n v="24"/>
    <n v="23"/>
    <n v="28"/>
    <n v="28"/>
    <n v="54"/>
    <n v="26.53846153846154"/>
  </r>
  <r>
    <x v="2"/>
    <m/>
    <x v="33"/>
    <s v="Overlayd  and starved at Nurse"/>
    <n v="4"/>
    <n v="10"/>
    <n v="13"/>
    <n v="7"/>
    <n v="8"/>
    <n v="14"/>
    <n v="10"/>
    <n v="14"/>
    <n v="10"/>
    <n v="21"/>
    <n v="19"/>
    <n v="20"/>
    <n v="23"/>
    <n v="20"/>
    <n v="29"/>
    <n v="18"/>
    <n v="22"/>
    <n v="23"/>
    <n v="20"/>
    <n v="22"/>
    <n v="17"/>
    <n v="21"/>
    <n v="21.153846153846153"/>
  </r>
  <r>
    <x v="0"/>
    <s v="Contagious"/>
    <x v="34"/>
    <s v="Cold  and Cough"/>
    <n v="10"/>
    <n v="58"/>
    <n v="51"/>
    <n v="55"/>
    <n v="45"/>
    <n v="54"/>
    <n v="50"/>
    <n v="57"/>
    <n v="47.5"/>
    <n v="0"/>
    <n v="0"/>
    <n v="0"/>
    <n v="0"/>
    <n v="0"/>
    <n v="41"/>
    <n v="36"/>
    <n v="21"/>
    <n v="58"/>
    <n v="30"/>
    <n v="31"/>
    <n v="33"/>
    <n v="24"/>
    <n v="21.076923076923077"/>
  </r>
  <r>
    <x v="3"/>
    <m/>
    <x v="35"/>
    <s v="Executed"/>
    <n v="19"/>
    <n v="13"/>
    <n v="12"/>
    <n v="18"/>
    <n v="13"/>
    <n v="13"/>
    <n v="13"/>
    <n v="13"/>
    <n v="14.25"/>
    <n v="17"/>
    <n v="29"/>
    <n v="43"/>
    <n v="24"/>
    <n v="12"/>
    <n v="19"/>
    <n v="21"/>
    <n v="19"/>
    <n v="22"/>
    <n v="20"/>
    <n v="18"/>
    <n v="7"/>
    <n v="18"/>
    <n v="20.692307692307693"/>
  </r>
  <r>
    <x v="0"/>
    <s v="Non-contagious"/>
    <x v="36"/>
    <s v="Plague in the Guts"/>
    <n v="0"/>
    <n v="0"/>
    <n v="0"/>
    <n v="0"/>
    <n v="0"/>
    <n v="0"/>
    <n v="0"/>
    <n v="0"/>
    <n v="0"/>
    <n v="26"/>
    <n v="13"/>
    <n v="20"/>
    <n v="23"/>
    <n v="19"/>
    <n v="17"/>
    <n v="23"/>
    <n v="10"/>
    <n v="9"/>
    <n v="17"/>
    <n v="16"/>
    <n v="12"/>
    <n v="10"/>
    <n v="16.53846153846154"/>
  </r>
  <r>
    <x v="0"/>
    <s v="Contagious"/>
    <x v="37"/>
    <s v="Purples  and Spotted Fever"/>
    <n v="32"/>
    <n v="58"/>
    <n v="58"/>
    <n v="38"/>
    <n v="24"/>
    <n v="125"/>
    <n v="245"/>
    <n v="397"/>
    <n v="122.125"/>
    <n v="11"/>
    <n v="12"/>
    <n v="17"/>
    <n v="24"/>
    <n v="20"/>
    <n v="18"/>
    <n v="9"/>
    <n v="15"/>
    <n v="13"/>
    <n v="7"/>
    <n v="10"/>
    <n v="21"/>
    <n v="14"/>
    <n v="14.692307692307692"/>
  </r>
  <r>
    <x v="0"/>
    <s v="Contagious"/>
    <x v="38"/>
    <s v="Mother, rising of the Lights"/>
    <n v="44"/>
    <n v="72"/>
    <n v="99"/>
    <n v="98"/>
    <n v="60"/>
    <n v="84"/>
    <n v="72"/>
    <n v="104"/>
    <n v="79.125"/>
    <n v="7"/>
    <n v="7"/>
    <n v="6"/>
    <n v="7"/>
    <n v="16"/>
    <n v="7"/>
    <n v="15"/>
    <n v="11"/>
    <n v="20"/>
    <n v="19"/>
    <n v="18"/>
    <n v="12"/>
    <n v="28"/>
    <n v="13.307692307692308"/>
  </r>
  <r>
    <x v="3"/>
    <m/>
    <x v="39"/>
    <s v="Grief"/>
    <n v="18"/>
    <n v="20"/>
    <n v="22"/>
    <n v="11"/>
    <n v="14"/>
    <n v="17"/>
    <n v="5"/>
    <n v="20"/>
    <n v="15.875"/>
    <n v="13"/>
    <n v="16"/>
    <n v="7"/>
    <n v="17"/>
    <n v="14"/>
    <n v="11"/>
    <n v="17"/>
    <n v="10"/>
    <n v="13"/>
    <n v="10"/>
    <n v="12"/>
    <n v="13"/>
    <n v="4"/>
    <n v="12.076923076923077"/>
  </r>
  <r>
    <x v="3"/>
    <m/>
    <x v="40"/>
    <s v="Mother"/>
    <n v="1"/>
    <n v="0"/>
    <n v="0"/>
    <n v="0"/>
    <n v="0"/>
    <n v="0"/>
    <n v="0"/>
    <n v="3"/>
    <n v="0.5"/>
    <n v="2"/>
    <n v="7"/>
    <n v="5"/>
    <n v="4"/>
    <n v="3"/>
    <n v="3"/>
    <n v="3"/>
    <n v="9"/>
    <n v="6"/>
    <n v="5"/>
    <n v="7"/>
    <n v="70"/>
    <n v="20"/>
    <n v="11.076923076923077"/>
  </r>
  <r>
    <x v="3"/>
    <s v="Cause unclear"/>
    <x v="41"/>
    <s v="Liver-grown, Spleen  and Rickets"/>
    <n v="94"/>
    <n v="112"/>
    <n v="99"/>
    <n v="87"/>
    <n v="82"/>
    <n v="77"/>
    <n v="98"/>
    <n v="99"/>
    <n v="93.5"/>
    <n v="18"/>
    <n v="6"/>
    <n v="11"/>
    <n v="7"/>
    <n v="11"/>
    <n v="9"/>
    <n v="12"/>
    <n v="6"/>
    <n v="7"/>
    <n v="13"/>
    <n v="5"/>
    <n v="14"/>
    <n v="14"/>
    <n v="10.23076923076923"/>
  </r>
  <r>
    <x v="0"/>
    <s v="Contagious"/>
    <x v="42"/>
    <s v="Thrush"/>
    <n v="15"/>
    <n v="23"/>
    <n v="17"/>
    <n v="40"/>
    <n v="28"/>
    <n v="31"/>
    <n v="34"/>
    <n v="0"/>
    <n v="23.5"/>
    <n v="6"/>
    <n v="3"/>
    <n v="7"/>
    <n v="4"/>
    <n v="6"/>
    <n v="3"/>
    <n v="14"/>
    <n v="7"/>
    <n v="27"/>
    <n v="16"/>
    <n v="19"/>
    <n v="8"/>
    <n v="10"/>
    <n v="10"/>
  </r>
  <r>
    <x v="0"/>
    <s v="Contagious"/>
    <x v="43"/>
    <s v="Tissick"/>
    <n v="8"/>
    <n v="12"/>
    <n v="14"/>
    <n v="34"/>
    <n v="23"/>
    <n v="15"/>
    <n v="27"/>
    <n v="0"/>
    <n v="16.625"/>
    <n v="0"/>
    <n v="0"/>
    <n v="0"/>
    <n v="0"/>
    <n v="0"/>
    <n v="0"/>
    <n v="0"/>
    <n v="0"/>
    <n v="0"/>
    <n v="57"/>
    <n v="66"/>
    <n v="0"/>
    <n v="0"/>
    <n v="9.4615384615384617"/>
  </r>
  <r>
    <x v="3"/>
    <m/>
    <x v="44"/>
    <s v="Hanged  and made-away themselves"/>
    <n v="8"/>
    <n v="8"/>
    <n v="6"/>
    <n v="15"/>
    <n v="0"/>
    <n v="3"/>
    <n v="8"/>
    <n v="7"/>
    <n v="6.875"/>
    <n v="1"/>
    <n v="11"/>
    <n v="2"/>
    <n v="0"/>
    <n v="2"/>
    <n v="6"/>
    <n v="6"/>
    <n v="5"/>
    <n v="3"/>
    <n v="4"/>
    <n v="5"/>
    <n v="35"/>
    <n v="26"/>
    <n v="8.1538461538461533"/>
  </r>
  <r>
    <x v="3"/>
    <m/>
    <x v="45"/>
    <s v="Gout"/>
    <n v="2"/>
    <n v="5"/>
    <n v="3"/>
    <n v="4"/>
    <n v="4"/>
    <n v="5"/>
    <n v="7"/>
    <n v="8"/>
    <n v="4.75"/>
    <n v="5"/>
    <n v="12"/>
    <n v="9"/>
    <n v="7"/>
    <n v="7"/>
    <n v="5"/>
    <n v="6"/>
    <n v="8"/>
    <n v="7"/>
    <n v="8"/>
    <n v="13"/>
    <n v="14"/>
    <n v="2"/>
    <n v="7.9230769230769234"/>
  </r>
  <r>
    <x v="3"/>
    <m/>
    <x v="46"/>
    <s v="Found dead in the Streets"/>
    <n v="18"/>
    <n v="33"/>
    <n v="26"/>
    <n v="6"/>
    <n v="13"/>
    <n v="8"/>
    <n v="24"/>
    <n v="24"/>
    <n v="19"/>
    <n v="6"/>
    <n v="9"/>
    <n v="8"/>
    <n v="7"/>
    <n v="9"/>
    <n v="14"/>
    <n v="4"/>
    <n v="3"/>
    <n v="4"/>
    <n v="9"/>
    <n v="11"/>
    <n v="2"/>
    <n v="6"/>
    <n v="7.0769230769230766"/>
  </r>
  <r>
    <x v="3"/>
    <m/>
    <x v="47"/>
    <s v="Burnt  and Scalded"/>
    <n v="3"/>
    <n v="10"/>
    <n v="7"/>
    <n v="5"/>
    <n v="1"/>
    <n v="3"/>
    <n v="12"/>
    <n v="3"/>
    <n v="5.5"/>
    <n v="6"/>
    <n v="10"/>
    <n v="5"/>
    <n v="11"/>
    <n v="8"/>
    <n v="5"/>
    <n v="7"/>
    <n v="10"/>
    <n v="5"/>
    <n v="7"/>
    <n v="4"/>
    <n v="6"/>
    <n v="6"/>
    <n v="6.9230769230769234"/>
  </r>
  <r>
    <x v="3"/>
    <m/>
    <x v="48"/>
    <s v="Lunatick"/>
    <n v="6"/>
    <n v="11"/>
    <n v="6"/>
    <n v="5"/>
    <n v="4"/>
    <n v="2"/>
    <n v="2"/>
    <n v="5"/>
    <n v="5.125"/>
    <n v="13"/>
    <n v="0"/>
    <n v="5"/>
    <n v="8"/>
    <n v="6"/>
    <n v="6"/>
    <n v="14"/>
    <n v="3"/>
    <n v="6"/>
    <n v="7"/>
    <n v="6"/>
    <n v="5"/>
    <n v="4"/>
    <n v="6.384615384615385"/>
  </r>
  <r>
    <x v="3"/>
    <m/>
    <x v="49"/>
    <s v="Shot"/>
    <n v="0"/>
    <n v="0"/>
    <n v="0"/>
    <n v="0"/>
    <n v="0"/>
    <n v="0"/>
    <n v="0"/>
    <n v="0"/>
    <n v="0"/>
    <n v="17"/>
    <n v="0"/>
    <n v="0"/>
    <n v="0"/>
    <n v="0"/>
    <n v="13"/>
    <n v="13"/>
    <n v="0"/>
    <n v="6"/>
    <n v="2"/>
    <n v="5"/>
    <n v="7"/>
    <n v="7"/>
    <n v="5.384615384615385"/>
  </r>
  <r>
    <x v="0"/>
    <s v="Contagious"/>
    <x v="50"/>
    <s v="King's Evil"/>
    <n v="16"/>
    <n v="25"/>
    <n v="18"/>
    <n v="38"/>
    <n v="35"/>
    <n v="20"/>
    <n v="26"/>
    <n v="69"/>
    <n v="30.875"/>
    <n v="4"/>
    <n v="2"/>
    <n v="4"/>
    <n v="4"/>
    <n v="4"/>
    <n v="3"/>
    <n v="10"/>
    <n v="9"/>
    <n v="4"/>
    <n v="6"/>
    <n v="2"/>
    <n v="6"/>
    <n v="4"/>
    <n v="4.7692307692307692"/>
  </r>
  <r>
    <x v="0"/>
    <s v="Contagious"/>
    <x v="4"/>
    <s v="Shingles"/>
    <n v="0"/>
    <n v="0"/>
    <n v="0"/>
    <n v="0"/>
    <n v="0"/>
    <n v="1"/>
    <n v="0"/>
    <n v="0"/>
    <n v="0.125"/>
    <n v="4"/>
    <n v="8"/>
    <n v="7"/>
    <n v="1"/>
    <n v="2"/>
    <n v="1"/>
    <n v="1"/>
    <n v="3"/>
    <n v="1"/>
    <n v="3"/>
    <n v="6"/>
    <n v="7"/>
    <n v="14"/>
    <n v="4.4615384615384617"/>
  </r>
  <r>
    <x v="3"/>
    <m/>
    <x v="51"/>
    <s v="Bleeding"/>
    <n v="5"/>
    <n v="2"/>
    <n v="5"/>
    <n v="4"/>
    <n v="4"/>
    <n v="3"/>
    <n v="0"/>
    <n v="0"/>
    <n v="2.875"/>
    <n v="2"/>
    <n v="5"/>
    <n v="1"/>
    <n v="3"/>
    <n v="4"/>
    <n v="3"/>
    <n v="2"/>
    <n v="7"/>
    <n v="3"/>
    <n v="5"/>
    <n v="4"/>
    <n v="7"/>
    <n v="2"/>
    <n v="3.6923076923076925"/>
  </r>
  <r>
    <x v="0"/>
    <s v="Non-contagious"/>
    <x v="11"/>
    <s v="Teeth  and Worms"/>
    <n v="440"/>
    <n v="506"/>
    <n v="335"/>
    <n v="470"/>
    <n v="432"/>
    <n v="454"/>
    <n v="539"/>
    <n v="1207"/>
    <n v="547.875"/>
    <n v="47"/>
    <n v="0"/>
    <n v="0"/>
    <n v="0"/>
    <n v="0"/>
    <n v="0"/>
    <n v="0"/>
    <n v="0"/>
    <n v="0"/>
    <n v="0"/>
    <n v="0"/>
    <n v="0"/>
    <n v="0"/>
    <n v="3.6153846153846154"/>
  </r>
  <r>
    <x v="2"/>
    <m/>
    <x v="52"/>
    <s v="Blasted"/>
    <n v="13"/>
    <n v="8"/>
    <n v="10"/>
    <n v="13"/>
    <n v="6"/>
    <n v="4"/>
    <n v="0"/>
    <n v="4"/>
    <n v="7.25"/>
    <n v="1"/>
    <n v="0"/>
    <n v="0"/>
    <n v="6"/>
    <n v="6"/>
    <n v="0"/>
    <n v="0"/>
    <n v="4"/>
    <n v="0"/>
    <n v="5"/>
    <n v="5"/>
    <n v="3"/>
    <n v="8"/>
    <n v="2.9230769230769229"/>
  </r>
  <r>
    <x v="4"/>
    <s v="Failed surgery"/>
    <x v="53"/>
    <s v="Cut of the Stone"/>
    <n v="0"/>
    <n v="0"/>
    <n v="0"/>
    <n v="5"/>
    <n v="1"/>
    <n v="5"/>
    <n v="2"/>
    <n v="2"/>
    <n v="1.875"/>
    <n v="2"/>
    <n v="1"/>
    <n v="3"/>
    <m/>
    <n v="1"/>
    <n v="1"/>
    <n v="2"/>
    <n v="4"/>
    <n v="1"/>
    <n v="3"/>
    <n v="5"/>
    <n v="6"/>
    <n v="4"/>
    <n v="2.5384615384615383"/>
  </r>
  <r>
    <x v="3"/>
    <m/>
    <x v="54"/>
    <s v="Falling-Sickness"/>
    <n v="3"/>
    <n v="10"/>
    <n v="7"/>
    <n v="7"/>
    <n v="2"/>
    <n v="5"/>
    <n v="6"/>
    <n v="8"/>
    <n v="6"/>
    <n v="2"/>
    <n v="2"/>
    <n v="3"/>
    <m/>
    <n v="3"/>
    <n v="4"/>
    <n v="1"/>
    <n v="4"/>
    <n v="3"/>
    <n v="1"/>
    <m/>
    <n v="4"/>
    <n v="5"/>
    <n v="2.4615384615384617"/>
  </r>
  <r>
    <x v="3"/>
    <m/>
    <x v="55"/>
    <s v="Sores,  ulcers,  broken and bruised Limbs"/>
    <n v="23"/>
    <n v="0"/>
    <n v="20"/>
    <n v="48"/>
    <n v="19"/>
    <n v="19"/>
    <n v="22"/>
    <n v="29"/>
    <n v="22.5"/>
    <n v="0"/>
    <n v="0"/>
    <n v="0"/>
    <n v="0"/>
    <n v="0"/>
    <n v="0"/>
    <n v="0"/>
    <n v="0"/>
    <n v="0"/>
    <n v="0"/>
    <n v="0"/>
    <n v="7"/>
    <n v="20"/>
    <n v="2.0769230769230771"/>
  </r>
  <r>
    <x v="2"/>
    <s v="Vitamin C"/>
    <x v="56"/>
    <s v="Scurvy"/>
    <n v="5"/>
    <n v="7"/>
    <n v="9"/>
    <n v="0"/>
    <n v="9"/>
    <n v="0"/>
    <n v="0"/>
    <n v="25"/>
    <n v="6.875"/>
    <n v="0"/>
    <n v="24"/>
    <n v="0"/>
    <n v="0"/>
    <n v="0"/>
    <n v="0"/>
    <n v="0"/>
    <n v="0"/>
    <n v="0"/>
    <n v="0"/>
    <n v="0"/>
    <n v="0"/>
    <n v="0"/>
    <n v="1.8461538461538463"/>
  </r>
  <r>
    <x v="0"/>
    <s v="Contagious"/>
    <x v="57"/>
    <s v="Measles"/>
    <n v="42"/>
    <n v="2"/>
    <n v="3"/>
    <n v="80"/>
    <n v="21"/>
    <n v="33"/>
    <n v="27"/>
    <n v="12"/>
    <n v="27.5"/>
    <n v="0"/>
    <n v="0"/>
    <n v="0"/>
    <n v="0"/>
    <n v="1"/>
    <n v="1"/>
    <n v="2"/>
    <n v="2"/>
    <n v="3"/>
    <n v="0"/>
    <n v="3"/>
    <n v="1"/>
    <n v="8"/>
    <n v="1.6153846153846154"/>
  </r>
  <r>
    <x v="3"/>
    <m/>
    <x v="58"/>
    <s v="Frighted"/>
    <n v="1"/>
    <n v="0"/>
    <n v="0"/>
    <n v="1"/>
    <n v="0"/>
    <n v="0"/>
    <n v="0"/>
    <n v="3"/>
    <n v="0.625"/>
    <n v="4"/>
    <n v="1"/>
    <m/>
    <n v="3"/>
    <m/>
    <n v="2"/>
    <m/>
    <n v="1"/>
    <n v="1"/>
    <m/>
    <m/>
    <m/>
    <n v="9"/>
    <n v="1.6153846153846154"/>
  </r>
  <r>
    <x v="3"/>
    <s v="Alcoholism"/>
    <x v="59"/>
    <s v="Surfet"/>
    <n v="63"/>
    <n v="157"/>
    <n v="149"/>
    <n v="86"/>
    <n v="104"/>
    <n v="114"/>
    <n v="132"/>
    <n v="371"/>
    <n v="147"/>
    <n v="4"/>
    <n v="3"/>
    <n v="0"/>
    <n v="0"/>
    <n v="0"/>
    <n v="1"/>
    <n v="4"/>
    <n v="2"/>
    <n v="1"/>
    <n v="1"/>
    <n v="1"/>
    <n v="2"/>
    <n v="0"/>
    <n v="1.4615384615384615"/>
  </r>
  <r>
    <x v="3"/>
    <m/>
    <x v="60"/>
    <s v="Bleach"/>
    <n v="0"/>
    <n v="0"/>
    <n v="0"/>
    <n v="0"/>
    <n v="0"/>
    <n v="0"/>
    <n v="0"/>
    <n v="0"/>
    <n v="0"/>
    <m/>
    <n v="1"/>
    <n v="3"/>
    <n v="7"/>
    <n v="2"/>
    <m/>
    <m/>
    <m/>
    <n v="1"/>
    <m/>
    <m/>
    <m/>
    <m/>
    <n v="1.0769230769230769"/>
  </r>
  <r>
    <x v="0"/>
    <s v="Non-contagious"/>
    <x v="61"/>
    <s v="Jaundice"/>
    <n v="47"/>
    <n v="59"/>
    <n v="35"/>
    <n v="43"/>
    <n v="35"/>
    <n v="45"/>
    <n v="54"/>
    <n v="63"/>
    <n v="47.625"/>
    <n v="1"/>
    <n v="0"/>
    <n v="0"/>
    <n v="3"/>
    <n v="0"/>
    <n v="0"/>
    <n v="2"/>
    <n v="2"/>
    <n v="0"/>
    <n v="3"/>
    <n v="1"/>
    <n v="0"/>
    <n v="0"/>
    <n v="0.92307692307692313"/>
  </r>
  <r>
    <x v="0"/>
    <s v="Non-contagious"/>
    <x v="11"/>
    <s v="Worms"/>
    <n v="19"/>
    <n v="31"/>
    <n v="28"/>
    <n v="27"/>
    <n v="19"/>
    <n v="28"/>
    <n v="27"/>
    <n v="0"/>
    <n v="22.375"/>
    <n v="0"/>
    <n v="1"/>
    <n v="0"/>
    <n v="2"/>
    <n v="2"/>
    <n v="0"/>
    <n v="0"/>
    <n v="1"/>
    <n v="0"/>
    <n v="1"/>
    <n v="2"/>
    <n v="1"/>
    <n v="1"/>
    <n v="0.84615384615384615"/>
  </r>
  <r>
    <x v="0"/>
    <s v="Contagious"/>
    <x v="62"/>
    <s v="Pleurisy"/>
    <n v="26"/>
    <n v="24"/>
    <n v="26"/>
    <n v="36"/>
    <n v="0"/>
    <n v="21"/>
    <n v="45"/>
    <n v="24"/>
    <n v="25.25"/>
    <n v="3"/>
    <n v="0"/>
    <n v="7"/>
    <n v="0"/>
    <n v="0"/>
    <n v="0"/>
    <n v="0"/>
    <n v="0"/>
    <n v="0"/>
    <n v="0"/>
    <n v="0"/>
    <n v="0"/>
    <n v="0"/>
    <n v="0.76923076923076927"/>
  </r>
  <r>
    <x v="0"/>
    <s v="Contagious"/>
    <x v="63"/>
    <s v="Calenture"/>
    <n v="0"/>
    <n v="0"/>
    <n v="0"/>
    <n v="0"/>
    <n v="0"/>
    <n v="0"/>
    <n v="1"/>
    <n v="3"/>
    <n v="0.5"/>
    <n v="0"/>
    <n v="0"/>
    <n v="1"/>
    <n v="0"/>
    <n v="2"/>
    <n v="1"/>
    <n v="1"/>
    <n v="0"/>
    <n v="0"/>
    <n v="3"/>
    <n v="0"/>
    <n v="0"/>
    <n v="0"/>
    <n v="0.61538461538461542"/>
  </r>
  <r>
    <x v="1"/>
    <m/>
    <x v="64"/>
    <s v="Wolf"/>
    <n v="0"/>
    <n v="0"/>
    <n v="0"/>
    <n v="0"/>
    <n v="0"/>
    <n v="0"/>
    <n v="0"/>
    <n v="0"/>
    <n v="0"/>
    <m/>
    <m/>
    <n v="8"/>
    <m/>
    <m/>
    <m/>
    <m/>
    <m/>
    <m/>
    <m/>
    <m/>
    <m/>
    <m/>
    <n v="0.61538461538461542"/>
  </r>
  <r>
    <x v="3"/>
    <m/>
    <x v="65"/>
    <s v="Lehargy"/>
    <n v="1"/>
    <n v="0"/>
    <n v="2"/>
    <n v="2"/>
    <n v="3"/>
    <n v="0"/>
    <n v="2"/>
    <n v="2"/>
    <n v="1.5"/>
    <n v="0"/>
    <n v="1"/>
    <n v="0"/>
    <n v="0"/>
    <n v="0"/>
    <n v="0"/>
    <n v="0"/>
    <n v="0"/>
    <n v="0"/>
    <n v="0"/>
    <n v="1"/>
    <n v="0"/>
    <n v="2"/>
    <n v="0.30769230769230771"/>
  </r>
  <r>
    <x v="3"/>
    <m/>
    <x v="66"/>
    <s v="Rupture"/>
    <n v="2"/>
    <n v="6"/>
    <n v="4"/>
    <n v="9"/>
    <n v="4"/>
    <n v="3"/>
    <n v="10"/>
    <n v="13"/>
    <n v="6.375"/>
    <n v="0"/>
    <n v="0"/>
    <n v="0"/>
    <n v="1"/>
    <n v="0"/>
    <n v="0"/>
    <n v="0"/>
    <n v="2"/>
    <n v="0"/>
    <n v="0"/>
    <n v="0"/>
    <n v="0"/>
    <n v="0"/>
    <n v="0.23076923076923078"/>
  </r>
  <r>
    <x v="3"/>
    <m/>
    <x v="67"/>
    <s v="Stone and Strangury"/>
    <n v="0"/>
    <n v="0"/>
    <n v="58"/>
    <n v="56"/>
    <n v="58"/>
    <n v="49"/>
    <n v="33"/>
    <n v="45"/>
    <n v="37.375"/>
    <n v="0"/>
    <n v="0"/>
    <n v="0"/>
    <n v="0"/>
    <n v="0"/>
    <n v="0"/>
    <n v="0"/>
    <n v="0"/>
    <n v="0"/>
    <n v="0"/>
    <n v="0"/>
    <n v="0"/>
    <n v="2"/>
    <n v="0.15384615384615385"/>
  </r>
  <r>
    <x v="3"/>
    <s v="Alcoholism"/>
    <x v="68"/>
    <s v="Excessive Drinking"/>
    <n v="0"/>
    <n v="0"/>
    <n v="0"/>
    <n v="0"/>
    <n v="0"/>
    <n v="0"/>
    <n v="0"/>
    <n v="0"/>
    <n v="0"/>
    <m/>
    <n v="2"/>
    <m/>
    <m/>
    <m/>
    <m/>
    <m/>
    <m/>
    <m/>
    <m/>
    <m/>
    <m/>
    <m/>
    <n v="0.15384615384615385"/>
  </r>
  <r>
    <x v="0"/>
    <s v="Contagious"/>
    <x v="69"/>
    <s v="Impostume"/>
    <n v="58"/>
    <n v="76"/>
    <n v="73"/>
    <n v="74"/>
    <n v="50"/>
    <n v="62"/>
    <n v="73"/>
    <n v="130"/>
    <n v="74.5"/>
    <n v="1"/>
    <n v="0"/>
    <n v="0"/>
    <n v="0"/>
    <n v="0"/>
    <n v="0"/>
    <n v="0"/>
    <n v="0"/>
    <n v="0"/>
    <n v="0"/>
    <n v="0"/>
    <n v="0"/>
    <n v="0"/>
    <n v="7.6923076923076927E-2"/>
  </r>
  <r>
    <x v="3"/>
    <m/>
    <x v="70"/>
    <s v="Cramp"/>
    <n v="0"/>
    <n v="0"/>
    <n v="0"/>
    <n v="0"/>
    <n v="0"/>
    <n v="0"/>
    <n v="0"/>
    <n v="0"/>
    <n v="0"/>
    <m/>
    <n v="1"/>
    <m/>
    <m/>
    <m/>
    <m/>
    <m/>
    <m/>
    <m/>
    <m/>
    <m/>
    <m/>
    <m/>
    <n v="7.6923076923076927E-2"/>
  </r>
  <r>
    <x v="3"/>
    <m/>
    <x v="71"/>
    <s v="Fainted in Bath"/>
    <n v="0"/>
    <n v="0"/>
    <n v="0"/>
    <n v="0"/>
    <n v="0"/>
    <n v="0"/>
    <n v="0"/>
    <n v="0"/>
    <n v="0"/>
    <m/>
    <m/>
    <m/>
    <n v="1"/>
    <m/>
    <m/>
    <m/>
    <m/>
    <m/>
    <m/>
    <m/>
    <m/>
    <m/>
    <n v="7.6923076923076927E-2"/>
  </r>
  <r>
    <x v="3"/>
    <m/>
    <x v="72"/>
    <s v="Spleen"/>
    <n v="0"/>
    <n v="0"/>
    <n v="0"/>
    <n v="0"/>
    <n v="0"/>
    <n v="0"/>
    <n v="0"/>
    <n v="0"/>
    <n v="0"/>
    <n v="0"/>
    <n v="0"/>
    <n v="0"/>
    <n v="0"/>
    <n v="0"/>
    <n v="0"/>
    <n v="0"/>
    <n v="0"/>
    <n v="0"/>
    <n v="0"/>
    <n v="0"/>
    <n v="1"/>
    <n v="0"/>
    <n v="7.6923076923076927E-2"/>
  </r>
  <r>
    <x v="2"/>
    <m/>
    <x v="73"/>
    <s v="Starved"/>
    <n v="0"/>
    <n v="0"/>
    <n v="0"/>
    <n v="0"/>
    <n v="0"/>
    <n v="0"/>
    <n v="0"/>
    <n v="0"/>
    <n v="0"/>
    <n v="0"/>
    <n v="0"/>
    <n v="1"/>
    <n v="0"/>
    <n v="0"/>
    <n v="0"/>
    <n v="0"/>
    <n v="0"/>
    <n v="0"/>
    <n v="0"/>
    <n v="0"/>
    <n v="0"/>
    <n v="0"/>
    <n v="7.6923076923076927E-2"/>
  </r>
  <r>
    <x v="3"/>
    <m/>
    <x v="74"/>
    <s v="Suddenly"/>
    <n v="63"/>
    <n v="59"/>
    <n v="37"/>
    <n v="62"/>
    <n v="58"/>
    <n v="62"/>
    <n v="78"/>
    <n v="34"/>
    <n v="56.625"/>
    <m/>
    <m/>
    <m/>
    <m/>
    <m/>
    <m/>
    <m/>
    <m/>
    <m/>
    <m/>
    <m/>
    <m/>
    <m/>
    <n v="0"/>
  </r>
  <r>
    <x v="1"/>
    <m/>
    <x v="75"/>
    <s v="Wen"/>
    <n v="0"/>
    <n v="0"/>
    <n v="1"/>
    <n v="0"/>
    <n v="4"/>
    <n v="0"/>
    <n v="0"/>
    <n v="0"/>
    <n v="0.625"/>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E2936B2-8CCD-4397-BC5E-A1A6CCE1E8E9}"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A3:B85" firstHeaderRow="1" firstDataRow="1" firstDataCol="1"/>
  <pivotFields count="27">
    <pivotField axis="axisRow" showAll="0" sortType="descending">
      <items count="7">
        <item x="1"/>
        <item x="4"/>
        <item x="0"/>
        <item x="2"/>
        <item x="3"/>
        <item m="1" x="5"/>
        <item t="default"/>
      </items>
      <autoSortScope>
        <pivotArea dataOnly="0" outline="0" fieldPosition="0">
          <references count="1">
            <reference field="4294967294" count="1" selected="0">
              <x v="0"/>
            </reference>
          </references>
        </pivotArea>
      </autoSortScope>
    </pivotField>
    <pivotField showAll="0"/>
    <pivotField axis="axisRow" showAll="0" sortType="descending">
      <items count="77">
        <item x="1"/>
        <item x="4"/>
        <item x="0"/>
        <item x="10"/>
        <item x="11"/>
        <item x="6"/>
        <item x="2"/>
        <item x="3"/>
        <item x="5"/>
        <item x="7"/>
        <item x="9"/>
        <item x="8"/>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2">
    <field x="0"/>
    <field x="2"/>
  </rowFields>
  <rowItems count="82">
    <i>
      <x v="2"/>
    </i>
    <i r="1">
      <x v="2"/>
    </i>
    <i r="1">
      <x v="1"/>
    </i>
    <i r="1">
      <x/>
    </i>
    <i r="1">
      <x v="6"/>
    </i>
    <i r="1">
      <x v="8"/>
    </i>
    <i r="1">
      <x v="5"/>
    </i>
    <i r="1">
      <x v="9"/>
    </i>
    <i r="1">
      <x v="11"/>
    </i>
    <i r="1">
      <x v="10"/>
    </i>
    <i r="1">
      <x v="4"/>
    </i>
    <i r="1">
      <x v="12"/>
    </i>
    <i r="1">
      <x v="13"/>
    </i>
    <i r="1">
      <x v="14"/>
    </i>
    <i r="1">
      <x v="17"/>
    </i>
    <i r="1">
      <x v="18"/>
    </i>
    <i r="1">
      <x v="21"/>
    </i>
    <i r="1">
      <x v="23"/>
    </i>
    <i r="1">
      <x v="29"/>
    </i>
    <i r="1">
      <x v="31"/>
    </i>
    <i r="1">
      <x v="34"/>
    </i>
    <i r="1">
      <x v="36"/>
    </i>
    <i r="1">
      <x v="37"/>
    </i>
    <i r="1">
      <x v="38"/>
    </i>
    <i r="1">
      <x v="42"/>
    </i>
    <i r="1">
      <x v="43"/>
    </i>
    <i r="1">
      <x v="50"/>
    </i>
    <i r="1">
      <x v="57"/>
    </i>
    <i r="1">
      <x v="61"/>
    </i>
    <i r="1">
      <x v="62"/>
    </i>
    <i r="1">
      <x v="63"/>
    </i>
    <i r="1">
      <x v="69"/>
    </i>
    <i>
      <x/>
    </i>
    <i r="1">
      <x v="7"/>
    </i>
    <i r="1">
      <x v="27"/>
    </i>
    <i r="1">
      <x v="64"/>
    </i>
    <i r="1">
      <x v="75"/>
    </i>
    <i>
      <x v="4"/>
    </i>
    <i r="1">
      <x v="15"/>
    </i>
    <i r="1">
      <x v="16"/>
    </i>
    <i r="1">
      <x v="19"/>
    </i>
    <i r="1">
      <x v="20"/>
    </i>
    <i r="1">
      <x v="22"/>
    </i>
    <i r="1">
      <x v="24"/>
    </i>
    <i r="1">
      <x v="25"/>
    </i>
    <i r="1">
      <x v="26"/>
    </i>
    <i r="1">
      <x v="28"/>
    </i>
    <i r="1">
      <x v="30"/>
    </i>
    <i r="1">
      <x v="32"/>
    </i>
    <i r="1">
      <x v="35"/>
    </i>
    <i r="1">
      <x v="39"/>
    </i>
    <i r="1">
      <x v="40"/>
    </i>
    <i r="1">
      <x v="41"/>
    </i>
    <i r="1">
      <x v="44"/>
    </i>
    <i r="1">
      <x v="45"/>
    </i>
    <i r="1">
      <x v="46"/>
    </i>
    <i r="1">
      <x v="47"/>
    </i>
    <i r="1">
      <x v="48"/>
    </i>
    <i r="1">
      <x v="49"/>
    </i>
    <i r="1">
      <x v="51"/>
    </i>
    <i r="1">
      <x v="54"/>
    </i>
    <i r="1">
      <x v="55"/>
    </i>
    <i r="1">
      <x v="58"/>
    </i>
    <i r="1">
      <x v="59"/>
    </i>
    <i r="1">
      <x v="60"/>
    </i>
    <i r="1">
      <x v="65"/>
    </i>
    <i r="1">
      <x v="66"/>
    </i>
    <i r="1">
      <x v="67"/>
    </i>
    <i r="1">
      <x v="68"/>
    </i>
    <i r="1">
      <x v="70"/>
    </i>
    <i r="1">
      <x v="72"/>
    </i>
    <i r="1">
      <x v="71"/>
    </i>
    <i r="1">
      <x v="74"/>
    </i>
    <i>
      <x v="3"/>
    </i>
    <i r="1">
      <x v="3"/>
    </i>
    <i r="1">
      <x v="33"/>
    </i>
    <i r="1">
      <x v="52"/>
    </i>
    <i r="1">
      <x v="56"/>
    </i>
    <i r="1">
      <x v="73"/>
    </i>
    <i>
      <x v="1"/>
    </i>
    <i r="1">
      <x v="53"/>
    </i>
    <i t="grand">
      <x/>
    </i>
  </rowItems>
  <colItems count="1">
    <i/>
  </colItems>
  <dataFields count="1">
    <dataField name="Sum of average of 1648-1660" fld="26" baseField="0" baseItem="0"/>
  </dataFields>
  <formats count="7">
    <format dxfId="6">
      <pivotArea collapsedLevelsAreSubtotals="1" fieldPosition="0">
        <references count="1">
          <reference field="0" count="1">
            <x v="2"/>
          </reference>
        </references>
      </pivotArea>
    </format>
    <format dxfId="5">
      <pivotArea collapsedLevelsAreSubtotals="1" fieldPosition="0">
        <references count="1">
          <reference field="0" count="1">
            <x v="0"/>
          </reference>
        </references>
      </pivotArea>
    </format>
    <format dxfId="4">
      <pivotArea collapsedLevelsAreSubtotals="1" fieldPosition="0">
        <references count="1">
          <reference field="0" count="1">
            <x v="4"/>
          </reference>
        </references>
      </pivotArea>
    </format>
    <format dxfId="3">
      <pivotArea collapsedLevelsAreSubtotals="1" fieldPosition="0">
        <references count="1">
          <reference field="0" count="1">
            <x v="3"/>
          </reference>
        </references>
      </pivotArea>
    </format>
    <format dxfId="2">
      <pivotArea collapsedLevelsAreSubtotals="1" fieldPosition="0">
        <references count="1">
          <reference field="0" count="1">
            <x v="1"/>
          </reference>
        </references>
      </pivotArea>
    </format>
    <format dxfId="1">
      <pivotArea collapsedLevelsAreSubtotals="1" fieldPosition="0">
        <references count="1">
          <reference field="0" count="1">
            <x v="5"/>
          </reference>
        </references>
      </pivotArea>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wikisource.org/wiki/Natural_and_Political_Observations_Made_upon_the_Bills_of_Mortality_(Graunt_167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naomiclifford.com/london-bill-of-mortality-1743/" TargetMode="External"/><Relationship Id="rId2" Type="http://schemas.openxmlformats.org/officeDocument/2006/relationships/hyperlink" Target="https://www.mentalfloss.com/article/67247/15-historic-diseases-competed-bubonic-plague" TargetMode="External"/><Relationship Id="rId1" Type="http://schemas.openxmlformats.org/officeDocument/2006/relationships/hyperlink" Target="https://mylittlebird.com/2021/03/public-health-stats-on-disease-in-1600s-london/" TargetMode="Externa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1"/>
  <sheetViews>
    <sheetView zoomScale="145" zoomScaleNormal="145" workbookViewId="0">
      <pane xSplit="1" ySplit="2" topLeftCell="B57" activePane="bottomRight" state="frozen"/>
      <selection pane="topRight"/>
      <selection pane="bottomLeft"/>
      <selection pane="bottomRight" activeCell="K28" sqref="K28"/>
    </sheetView>
  </sheetViews>
  <sheetFormatPr defaultRowHeight="14.5" x14ac:dyDescent="0.35"/>
  <cols>
    <col min="1" max="1" width="35" customWidth="1"/>
    <col min="2" max="15" width="7" customWidth="1"/>
    <col min="16" max="16" width="7" style="6" customWidth="1"/>
    <col min="17" max="29" width="7" customWidth="1"/>
  </cols>
  <sheetData>
    <row r="1" spans="1:30" x14ac:dyDescent="0.35">
      <c r="A1" s="5" t="s">
        <v>0</v>
      </c>
      <c r="C1" t="s">
        <v>94</v>
      </c>
      <c r="D1" s="19" t="s">
        <v>95</v>
      </c>
    </row>
    <row r="2" spans="1:30" ht="39.5" x14ac:dyDescent="0.35">
      <c r="A2" s="1" t="s">
        <v>1</v>
      </c>
      <c r="B2" s="1">
        <v>1647</v>
      </c>
      <c r="C2" s="1">
        <v>1648</v>
      </c>
      <c r="D2" s="1">
        <v>1649</v>
      </c>
      <c r="E2" s="1">
        <v>1650</v>
      </c>
      <c r="F2" s="1">
        <v>1651</v>
      </c>
      <c r="G2" s="1">
        <v>1652</v>
      </c>
      <c r="H2" s="1">
        <v>1653</v>
      </c>
      <c r="I2" s="1">
        <v>1654</v>
      </c>
      <c r="J2" s="1">
        <v>1655</v>
      </c>
      <c r="K2" s="1">
        <v>1656</v>
      </c>
      <c r="L2" s="1">
        <v>1657</v>
      </c>
      <c r="M2" s="1">
        <v>1658</v>
      </c>
      <c r="N2" s="1">
        <v>1659</v>
      </c>
      <c r="O2" s="1">
        <v>1660</v>
      </c>
      <c r="P2" s="7">
        <v>1629</v>
      </c>
      <c r="Q2" s="1">
        <v>1630</v>
      </c>
      <c r="R2" s="1">
        <v>1631</v>
      </c>
      <c r="S2" s="1">
        <v>1632</v>
      </c>
      <c r="T2" s="1">
        <v>1633</v>
      </c>
      <c r="U2" s="1">
        <v>1634</v>
      </c>
      <c r="V2" s="1">
        <v>1635</v>
      </c>
      <c r="W2" s="1">
        <v>1636</v>
      </c>
      <c r="X2" s="11" t="s">
        <v>83</v>
      </c>
      <c r="Y2" s="11" t="s">
        <v>84</v>
      </c>
      <c r="Z2" s="11" t="s">
        <v>85</v>
      </c>
      <c r="AA2" s="11" t="s">
        <v>86</v>
      </c>
      <c r="AB2" s="11" t="s">
        <v>87</v>
      </c>
      <c r="AC2" s="11" t="s">
        <v>88</v>
      </c>
      <c r="AD2" s="10" t="s">
        <v>93</v>
      </c>
    </row>
    <row r="3" spans="1:30" x14ac:dyDescent="0.35">
      <c r="A3" s="4" t="s">
        <v>45</v>
      </c>
      <c r="B3" s="3">
        <v>335</v>
      </c>
      <c r="C3" s="3">
        <v>329</v>
      </c>
      <c r="D3" s="3">
        <v>317</v>
      </c>
      <c r="E3" s="3">
        <v>351</v>
      </c>
      <c r="F3" s="3">
        <v>389</v>
      </c>
      <c r="G3" s="3">
        <v>381</v>
      </c>
      <c r="H3" s="3">
        <v>384</v>
      </c>
      <c r="I3" s="3">
        <v>433</v>
      </c>
      <c r="J3" s="3">
        <v>483</v>
      </c>
      <c r="K3" s="3">
        <v>419</v>
      </c>
      <c r="L3" s="3">
        <v>465</v>
      </c>
      <c r="M3" s="3">
        <v>467</v>
      </c>
      <c r="N3" s="3">
        <v>411</v>
      </c>
      <c r="O3" s="3">
        <v>344</v>
      </c>
      <c r="P3" s="8">
        <v>499</v>
      </c>
      <c r="Q3" s="8">
        <v>439</v>
      </c>
      <c r="R3" s="8">
        <v>410</v>
      </c>
      <c r="S3" s="8">
        <v>445</v>
      </c>
      <c r="T3" s="8">
        <v>500</v>
      </c>
      <c r="U3" s="8">
        <v>475</v>
      </c>
      <c r="V3" s="8">
        <v>507</v>
      </c>
      <c r="W3" s="8">
        <v>523</v>
      </c>
      <c r="X3" s="8">
        <v>1793</v>
      </c>
      <c r="Y3" s="8">
        <v>2005</v>
      </c>
      <c r="Z3" s="8">
        <v>1342</v>
      </c>
      <c r="AA3" s="8">
        <v>1587</v>
      </c>
      <c r="AB3" s="8">
        <v>1832</v>
      </c>
      <c r="AC3" s="3">
        <v>1247</v>
      </c>
      <c r="AD3" s="3">
        <v>8559</v>
      </c>
    </row>
    <row r="4" spans="1:30" x14ac:dyDescent="0.35">
      <c r="A4" s="4" t="s">
        <v>2</v>
      </c>
      <c r="B4" s="3">
        <v>916</v>
      </c>
      <c r="C4" s="3">
        <v>835</v>
      </c>
      <c r="D4" s="3">
        <v>889</v>
      </c>
      <c r="E4" s="3">
        <v>696</v>
      </c>
      <c r="F4" s="3">
        <v>780</v>
      </c>
      <c r="G4" s="3">
        <v>834</v>
      </c>
      <c r="H4" s="3">
        <v>864</v>
      </c>
      <c r="I4" s="3">
        <v>974</v>
      </c>
      <c r="J4" s="3">
        <v>743</v>
      </c>
      <c r="K4" s="3">
        <v>892</v>
      </c>
      <c r="L4" s="3">
        <v>869</v>
      </c>
      <c r="M4" s="3">
        <v>1176</v>
      </c>
      <c r="N4" s="3">
        <v>909</v>
      </c>
      <c r="O4" s="3">
        <v>1095</v>
      </c>
      <c r="P4" s="8">
        <v>579</v>
      </c>
      <c r="Q4" s="8">
        <v>712</v>
      </c>
      <c r="R4" s="8">
        <v>661</v>
      </c>
      <c r="S4" s="8">
        <v>671</v>
      </c>
      <c r="T4" s="8">
        <v>704</v>
      </c>
      <c r="U4" s="8">
        <v>623</v>
      </c>
      <c r="V4" s="8">
        <v>794</v>
      </c>
      <c r="W4" s="8">
        <v>714</v>
      </c>
      <c r="X4" s="8">
        <v>2475</v>
      </c>
      <c r="Y4" s="8">
        <v>2814</v>
      </c>
      <c r="Z4" s="8">
        <v>3336</v>
      </c>
      <c r="AA4" s="8">
        <v>3452</v>
      </c>
      <c r="AB4" s="8">
        <v>3680</v>
      </c>
      <c r="AC4" s="3">
        <v>2377</v>
      </c>
      <c r="AD4" s="3">
        <v>15759</v>
      </c>
    </row>
    <row r="5" spans="1:30" x14ac:dyDescent="0.35">
      <c r="A5" s="4" t="s">
        <v>46</v>
      </c>
      <c r="B5" s="3">
        <v>1260</v>
      </c>
      <c r="C5" s="3">
        <v>884</v>
      </c>
      <c r="D5" s="3">
        <v>751</v>
      </c>
      <c r="E5" s="3">
        <v>970</v>
      </c>
      <c r="F5" s="3">
        <v>1038</v>
      </c>
      <c r="G5" s="3">
        <v>1212</v>
      </c>
      <c r="H5" s="3">
        <v>282</v>
      </c>
      <c r="I5" s="3">
        <v>1371</v>
      </c>
      <c r="J5" s="3">
        <v>689</v>
      </c>
      <c r="K5" s="3">
        <v>875</v>
      </c>
      <c r="L5" s="3">
        <v>999</v>
      </c>
      <c r="M5" s="3">
        <v>1800</v>
      </c>
      <c r="N5" s="3">
        <v>2303</v>
      </c>
      <c r="O5" s="3">
        <v>2148</v>
      </c>
      <c r="P5" s="8">
        <v>956</v>
      </c>
      <c r="Q5" s="8">
        <v>1091</v>
      </c>
      <c r="R5" s="8">
        <v>1115</v>
      </c>
      <c r="S5" s="8">
        <v>1108</v>
      </c>
      <c r="T5" s="8">
        <v>953</v>
      </c>
      <c r="U5" s="8">
        <v>1279</v>
      </c>
      <c r="V5" s="8">
        <v>1622</v>
      </c>
      <c r="W5" s="8">
        <v>2360</v>
      </c>
      <c r="X5" s="8">
        <v>4418</v>
      </c>
      <c r="Y5" s="8">
        <v>6235</v>
      </c>
      <c r="Z5" s="8">
        <v>3865</v>
      </c>
      <c r="AA5" s="8">
        <v>4903</v>
      </c>
      <c r="AB5" s="8">
        <v>4363</v>
      </c>
      <c r="AC5" s="3">
        <v>4010</v>
      </c>
      <c r="AD5" s="3">
        <v>23784</v>
      </c>
    </row>
    <row r="6" spans="1:30" x14ac:dyDescent="0.35">
      <c r="A6" s="4" t="s">
        <v>3</v>
      </c>
      <c r="B6" s="3">
        <v>68</v>
      </c>
      <c r="C6" s="3">
        <v>74</v>
      </c>
      <c r="D6" s="3">
        <v>64</v>
      </c>
      <c r="E6" s="3">
        <v>74</v>
      </c>
      <c r="F6" s="3">
        <v>106</v>
      </c>
      <c r="G6" s="3">
        <v>111</v>
      </c>
      <c r="H6" s="3">
        <v>118</v>
      </c>
      <c r="I6" s="3">
        <v>86</v>
      </c>
      <c r="J6" s="3">
        <v>92</v>
      </c>
      <c r="K6" s="3">
        <v>102</v>
      </c>
      <c r="L6" s="3">
        <v>113</v>
      </c>
      <c r="M6" s="3">
        <v>138</v>
      </c>
      <c r="N6" s="3">
        <v>91</v>
      </c>
      <c r="O6" s="3">
        <v>67</v>
      </c>
      <c r="P6" s="8">
        <v>22</v>
      </c>
      <c r="Q6" s="8">
        <v>36</v>
      </c>
      <c r="R6" s="8">
        <v>0</v>
      </c>
      <c r="S6" s="8">
        <v>17</v>
      </c>
      <c r="T6" s="8">
        <v>24</v>
      </c>
      <c r="U6" s="8">
        <v>35</v>
      </c>
      <c r="V6" s="8">
        <v>26</v>
      </c>
      <c r="W6" s="8">
        <v>0</v>
      </c>
      <c r="X6" s="8">
        <v>75</v>
      </c>
      <c r="Y6" s="8">
        <v>85</v>
      </c>
      <c r="Z6" s="8">
        <v>280</v>
      </c>
      <c r="AA6" s="8">
        <v>421</v>
      </c>
      <c r="AB6" s="8">
        <v>445</v>
      </c>
      <c r="AC6" s="3">
        <v>177</v>
      </c>
      <c r="AD6" s="3">
        <v>1306</v>
      </c>
    </row>
    <row r="7" spans="1:30" x14ac:dyDescent="0.35">
      <c r="A7" s="4" t="s">
        <v>4</v>
      </c>
      <c r="B7" s="3"/>
      <c r="C7" s="3"/>
      <c r="D7" s="3">
        <v>1</v>
      </c>
      <c r="E7" s="3">
        <v>3</v>
      </c>
      <c r="F7" s="3">
        <v>7</v>
      </c>
      <c r="G7" s="3">
        <v>2</v>
      </c>
      <c r="H7" s="3"/>
      <c r="I7" s="3"/>
      <c r="J7" s="3"/>
      <c r="K7" s="3">
        <v>1</v>
      </c>
      <c r="L7" s="3"/>
      <c r="M7" s="3"/>
      <c r="N7" s="3"/>
      <c r="O7" s="3"/>
      <c r="P7" s="8">
        <v>0</v>
      </c>
      <c r="Q7" s="8">
        <v>0</v>
      </c>
      <c r="R7" s="8">
        <v>0</v>
      </c>
      <c r="S7" s="8">
        <v>0</v>
      </c>
      <c r="T7" s="8">
        <v>0</v>
      </c>
      <c r="U7" s="8">
        <v>0</v>
      </c>
      <c r="V7" s="8">
        <v>0</v>
      </c>
      <c r="W7" s="8">
        <v>0</v>
      </c>
      <c r="X7" s="8">
        <v>0</v>
      </c>
      <c r="Y7" s="8">
        <v>0</v>
      </c>
      <c r="Z7" s="8">
        <v>4</v>
      </c>
      <c r="AA7" s="8">
        <v>9</v>
      </c>
      <c r="AB7" s="8">
        <v>1</v>
      </c>
      <c r="AC7" s="3">
        <v>1</v>
      </c>
      <c r="AD7" s="3">
        <v>15</v>
      </c>
    </row>
    <row r="8" spans="1:30" x14ac:dyDescent="0.35">
      <c r="A8" s="4" t="s">
        <v>44</v>
      </c>
      <c r="B8" s="3">
        <v>4</v>
      </c>
      <c r="C8" s="3">
        <v>1</v>
      </c>
      <c r="D8" s="3">
        <v>0</v>
      </c>
      <c r="E8" s="3">
        <v>0</v>
      </c>
      <c r="F8" s="3">
        <v>6</v>
      </c>
      <c r="G8" s="3">
        <v>6</v>
      </c>
      <c r="H8" s="3">
        <v>0</v>
      </c>
      <c r="I8" s="3">
        <v>0</v>
      </c>
      <c r="J8" s="3">
        <v>4</v>
      </c>
      <c r="K8" s="3">
        <v>0</v>
      </c>
      <c r="L8" s="3">
        <v>5</v>
      </c>
      <c r="M8" s="3">
        <v>5</v>
      </c>
      <c r="N8" s="3">
        <v>3</v>
      </c>
      <c r="O8" s="3">
        <v>8</v>
      </c>
      <c r="P8" s="8">
        <v>13</v>
      </c>
      <c r="Q8" s="8">
        <v>8</v>
      </c>
      <c r="R8" s="8">
        <v>10</v>
      </c>
      <c r="S8" s="8">
        <v>13</v>
      </c>
      <c r="T8" s="8">
        <v>6</v>
      </c>
      <c r="U8" s="8">
        <v>4</v>
      </c>
      <c r="V8" s="8">
        <v>0</v>
      </c>
      <c r="W8" s="8">
        <v>4</v>
      </c>
      <c r="X8" s="8">
        <v>54</v>
      </c>
      <c r="Y8" s="8">
        <v>14</v>
      </c>
      <c r="Z8" s="8">
        <v>5</v>
      </c>
      <c r="AA8" s="8">
        <v>12</v>
      </c>
      <c r="AB8" s="8">
        <v>14</v>
      </c>
      <c r="AC8" s="3">
        <v>16</v>
      </c>
      <c r="AD8" s="3">
        <v>99</v>
      </c>
    </row>
    <row r="9" spans="1:30" x14ac:dyDescent="0.35">
      <c r="A9" s="4" t="s">
        <v>5</v>
      </c>
      <c r="B9" s="3">
        <v>3</v>
      </c>
      <c r="C9" s="3">
        <v>2</v>
      </c>
      <c r="D9" s="3">
        <v>5</v>
      </c>
      <c r="E9" s="3">
        <v>1</v>
      </c>
      <c r="F9" s="3">
        <v>3</v>
      </c>
      <c r="G9" s="3">
        <v>4</v>
      </c>
      <c r="H9" s="3">
        <v>3</v>
      </c>
      <c r="I9" s="3">
        <v>2</v>
      </c>
      <c r="J9" s="3">
        <v>7</v>
      </c>
      <c r="K9" s="3">
        <v>3</v>
      </c>
      <c r="L9" s="3">
        <v>5</v>
      </c>
      <c r="M9" s="3">
        <v>4</v>
      </c>
      <c r="N9" s="3">
        <v>7</v>
      </c>
      <c r="O9" s="3">
        <v>2</v>
      </c>
      <c r="P9" s="8">
        <v>5</v>
      </c>
      <c r="Q9" s="8">
        <v>2</v>
      </c>
      <c r="R9" s="8">
        <v>5</v>
      </c>
      <c r="S9" s="8">
        <v>4</v>
      </c>
      <c r="T9" s="8">
        <v>4</v>
      </c>
      <c r="U9" s="8">
        <v>3</v>
      </c>
      <c r="V9" s="8">
        <v>0</v>
      </c>
      <c r="W9" s="8">
        <v>0</v>
      </c>
      <c r="X9" s="8">
        <v>16</v>
      </c>
      <c r="Y9" s="8">
        <v>7</v>
      </c>
      <c r="Z9" s="8">
        <v>11</v>
      </c>
      <c r="AA9" s="8">
        <v>12</v>
      </c>
      <c r="AB9" s="8">
        <v>19</v>
      </c>
      <c r="AC9" s="3">
        <v>17</v>
      </c>
      <c r="AD9" s="3">
        <v>65</v>
      </c>
    </row>
    <row r="10" spans="1:30" x14ac:dyDescent="0.35">
      <c r="A10" s="4" t="s">
        <v>47</v>
      </c>
      <c r="B10" s="3">
        <v>155</v>
      </c>
      <c r="C10" s="3">
        <v>176</v>
      </c>
      <c r="D10" s="3">
        <v>802</v>
      </c>
      <c r="E10" s="3">
        <v>289</v>
      </c>
      <c r="F10" s="3">
        <v>833</v>
      </c>
      <c r="G10" s="3">
        <v>762</v>
      </c>
      <c r="H10" s="3">
        <v>200</v>
      </c>
      <c r="I10" s="3">
        <v>386</v>
      </c>
      <c r="J10" s="3">
        <v>168</v>
      </c>
      <c r="K10" s="3">
        <v>368</v>
      </c>
      <c r="L10" s="3">
        <v>362</v>
      </c>
      <c r="M10" s="3">
        <v>233</v>
      </c>
      <c r="N10" s="3">
        <v>346</v>
      </c>
      <c r="O10" s="3">
        <v>231</v>
      </c>
      <c r="P10" s="8">
        <v>449</v>
      </c>
      <c r="Q10" s="8">
        <v>438</v>
      </c>
      <c r="R10" s="8">
        <v>352</v>
      </c>
      <c r="S10" s="8">
        <v>348</v>
      </c>
      <c r="T10" s="8">
        <v>278</v>
      </c>
      <c r="U10" s="8">
        <v>512</v>
      </c>
      <c r="V10" s="8">
        <v>346</v>
      </c>
      <c r="W10" s="8">
        <v>330</v>
      </c>
      <c r="X10" s="8">
        <v>1587</v>
      </c>
      <c r="Y10" s="8">
        <v>1466</v>
      </c>
      <c r="Z10" s="8">
        <v>1422</v>
      </c>
      <c r="AA10" s="8">
        <v>2181</v>
      </c>
      <c r="AB10" s="8">
        <v>1161</v>
      </c>
      <c r="AC10" s="3">
        <v>1597</v>
      </c>
      <c r="AD10" s="3">
        <v>7818</v>
      </c>
    </row>
    <row r="11" spans="1:30" x14ac:dyDescent="0.35">
      <c r="A11" s="4" t="s">
        <v>48</v>
      </c>
      <c r="B11" s="3">
        <v>3</v>
      </c>
      <c r="C11" s="3">
        <v>6</v>
      </c>
      <c r="D11" s="3">
        <v>10</v>
      </c>
      <c r="E11" s="3">
        <v>5</v>
      </c>
      <c r="F11" s="3">
        <v>11</v>
      </c>
      <c r="G11" s="3">
        <v>8</v>
      </c>
      <c r="H11" s="3">
        <v>5</v>
      </c>
      <c r="I11" s="3">
        <v>7</v>
      </c>
      <c r="J11" s="3">
        <v>10</v>
      </c>
      <c r="K11" s="3">
        <v>5</v>
      </c>
      <c r="L11" s="3">
        <v>7</v>
      </c>
      <c r="M11" s="3">
        <v>4</v>
      </c>
      <c r="N11" s="3">
        <v>6</v>
      </c>
      <c r="O11" s="3">
        <v>6</v>
      </c>
      <c r="P11" s="8">
        <v>3</v>
      </c>
      <c r="Q11" s="8">
        <v>10</v>
      </c>
      <c r="R11" s="8">
        <v>7</v>
      </c>
      <c r="S11" s="8">
        <v>5</v>
      </c>
      <c r="T11" s="8">
        <v>1</v>
      </c>
      <c r="U11" s="8">
        <v>3</v>
      </c>
      <c r="V11" s="8">
        <v>12</v>
      </c>
      <c r="W11" s="8">
        <v>3</v>
      </c>
      <c r="X11" s="8">
        <v>25</v>
      </c>
      <c r="Y11" s="8">
        <v>19</v>
      </c>
      <c r="Z11" s="8">
        <v>24</v>
      </c>
      <c r="AA11" s="8">
        <v>31</v>
      </c>
      <c r="AB11" s="8">
        <v>26</v>
      </c>
      <c r="AC11" s="3">
        <v>19</v>
      </c>
      <c r="AD11" s="3">
        <v>125</v>
      </c>
    </row>
    <row r="12" spans="1:30" x14ac:dyDescent="0.35">
      <c r="A12" s="4" t="s">
        <v>6</v>
      </c>
      <c r="B12" s="3">
        <v>1</v>
      </c>
      <c r="C12" s="3">
        <v>0</v>
      </c>
      <c r="D12" s="3">
        <v>0</v>
      </c>
      <c r="E12" s="3">
        <v>1</v>
      </c>
      <c r="F12" s="3">
        <v>0</v>
      </c>
      <c r="G12" s="3">
        <v>2</v>
      </c>
      <c r="H12" s="3">
        <v>1</v>
      </c>
      <c r="I12" s="3">
        <v>1</v>
      </c>
      <c r="J12" s="3">
        <v>0</v>
      </c>
      <c r="K12" s="3">
        <v>0</v>
      </c>
      <c r="L12" s="3">
        <v>3</v>
      </c>
      <c r="M12" s="3">
        <v>0</v>
      </c>
      <c r="N12" s="3">
        <v>0</v>
      </c>
      <c r="O12" s="3">
        <v>0</v>
      </c>
      <c r="P12" s="8">
        <v>0</v>
      </c>
      <c r="Q12" s="8">
        <v>0</v>
      </c>
      <c r="R12" s="8">
        <v>0</v>
      </c>
      <c r="S12" s="8">
        <v>0</v>
      </c>
      <c r="T12" s="8">
        <v>0</v>
      </c>
      <c r="U12" s="8">
        <v>0</v>
      </c>
      <c r="V12" s="8">
        <v>1</v>
      </c>
      <c r="W12" s="8">
        <v>3</v>
      </c>
      <c r="X12" s="8">
        <v>0</v>
      </c>
      <c r="Y12" s="8">
        <v>4</v>
      </c>
      <c r="Z12" s="8">
        <v>2</v>
      </c>
      <c r="AA12" s="8">
        <v>4</v>
      </c>
      <c r="AB12" s="8">
        <v>3</v>
      </c>
      <c r="AC12" s="3">
        <v>0</v>
      </c>
      <c r="AD12" s="3">
        <v>13</v>
      </c>
    </row>
    <row r="13" spans="1:30" x14ac:dyDescent="0.35">
      <c r="A13" s="4" t="s">
        <v>49</v>
      </c>
      <c r="B13" s="3">
        <v>26</v>
      </c>
      <c r="C13" s="3">
        <v>29</v>
      </c>
      <c r="D13" s="3">
        <v>31</v>
      </c>
      <c r="E13" s="3">
        <v>19</v>
      </c>
      <c r="F13" s="3">
        <v>31</v>
      </c>
      <c r="G13" s="3">
        <v>53</v>
      </c>
      <c r="H13" s="3">
        <v>36</v>
      </c>
      <c r="I13" s="3">
        <v>37</v>
      </c>
      <c r="J13" s="3">
        <v>73</v>
      </c>
      <c r="K13" s="3">
        <v>31</v>
      </c>
      <c r="L13" s="3">
        <v>24</v>
      </c>
      <c r="M13" s="3">
        <v>35</v>
      </c>
      <c r="N13" s="3">
        <v>63</v>
      </c>
      <c r="O13" s="3">
        <v>52</v>
      </c>
      <c r="P13" s="8">
        <v>20</v>
      </c>
      <c r="Q13" s="8">
        <v>14</v>
      </c>
      <c r="R13" s="8">
        <v>23</v>
      </c>
      <c r="S13" s="8">
        <v>28</v>
      </c>
      <c r="T13" s="8">
        <v>27</v>
      </c>
      <c r="U13" s="8">
        <v>30</v>
      </c>
      <c r="V13" s="8">
        <v>24</v>
      </c>
      <c r="W13" s="8">
        <v>30</v>
      </c>
      <c r="X13" s="8">
        <v>85</v>
      </c>
      <c r="Y13" s="8">
        <v>112</v>
      </c>
      <c r="Z13" s="8">
        <v>105</v>
      </c>
      <c r="AA13" s="8">
        <v>157</v>
      </c>
      <c r="AB13" s="8">
        <v>150</v>
      </c>
      <c r="AC13" s="3">
        <v>114</v>
      </c>
      <c r="AD13" s="3">
        <v>609</v>
      </c>
    </row>
    <row r="14" spans="1:30" x14ac:dyDescent="0.35">
      <c r="A14" s="4" t="s">
        <v>50</v>
      </c>
      <c r="B14" s="3"/>
      <c r="C14" s="3"/>
      <c r="D14" s="3"/>
      <c r="E14" s="3">
        <v>8</v>
      </c>
      <c r="F14" s="3"/>
      <c r="G14" s="3"/>
      <c r="H14" s="3"/>
      <c r="I14" s="3"/>
      <c r="J14" s="3"/>
      <c r="K14" s="3"/>
      <c r="L14" s="3"/>
      <c r="M14" s="3"/>
      <c r="N14" s="3"/>
      <c r="O14" s="3"/>
      <c r="P14" s="8">
        <v>0</v>
      </c>
      <c r="Q14" s="8">
        <v>0</v>
      </c>
      <c r="R14" s="8">
        <v>0</v>
      </c>
      <c r="S14" s="8">
        <v>0</v>
      </c>
      <c r="T14" s="8">
        <v>0</v>
      </c>
      <c r="U14" s="8">
        <v>0</v>
      </c>
      <c r="V14" s="8">
        <v>0</v>
      </c>
      <c r="W14" s="8">
        <v>0</v>
      </c>
      <c r="X14" s="8">
        <v>0</v>
      </c>
      <c r="Y14" s="8">
        <v>8</v>
      </c>
      <c r="Z14" s="8">
        <v>0</v>
      </c>
      <c r="AA14" s="8">
        <v>0</v>
      </c>
      <c r="AB14" s="8">
        <v>0</v>
      </c>
      <c r="AC14" s="3">
        <v>0</v>
      </c>
      <c r="AD14" s="3">
        <v>8</v>
      </c>
    </row>
    <row r="15" spans="1:30" x14ac:dyDescent="0.35">
      <c r="A15" s="4" t="s">
        <v>51</v>
      </c>
      <c r="B15" s="3">
        <v>66</v>
      </c>
      <c r="C15" s="3">
        <v>28</v>
      </c>
      <c r="D15" s="3">
        <v>54</v>
      </c>
      <c r="E15" s="3">
        <v>42</v>
      </c>
      <c r="F15" s="3">
        <v>68</v>
      </c>
      <c r="G15" s="3">
        <v>51</v>
      </c>
      <c r="H15" s="3">
        <v>53</v>
      </c>
      <c r="I15" s="3">
        <v>72</v>
      </c>
      <c r="J15" s="3">
        <v>44</v>
      </c>
      <c r="K15" s="3">
        <v>81</v>
      </c>
      <c r="L15" s="3">
        <v>19</v>
      </c>
      <c r="M15" s="3">
        <v>27</v>
      </c>
      <c r="N15" s="3">
        <v>73</v>
      </c>
      <c r="O15" s="3">
        <v>68</v>
      </c>
      <c r="P15" s="8">
        <v>6</v>
      </c>
      <c r="Q15" s="8">
        <v>4</v>
      </c>
      <c r="R15" s="8">
        <v>4</v>
      </c>
      <c r="S15" s="8">
        <v>1</v>
      </c>
      <c r="T15" s="8">
        <v>0</v>
      </c>
      <c r="U15" s="8">
        <v>0</v>
      </c>
      <c r="V15" s="8">
        <v>5</v>
      </c>
      <c r="W15" s="8">
        <v>74</v>
      </c>
      <c r="X15" s="8">
        <v>15</v>
      </c>
      <c r="Y15" s="8">
        <v>79</v>
      </c>
      <c r="Z15" s="8">
        <v>190</v>
      </c>
      <c r="AA15" s="8">
        <v>244</v>
      </c>
      <c r="AB15" s="8">
        <v>161</v>
      </c>
      <c r="AC15" s="3">
        <v>133</v>
      </c>
      <c r="AD15" s="3">
        <v>689</v>
      </c>
    </row>
    <row r="16" spans="1:30" x14ac:dyDescent="0.35">
      <c r="A16" s="4" t="s">
        <v>7</v>
      </c>
      <c r="B16" s="3">
        <v>161</v>
      </c>
      <c r="C16" s="3">
        <v>106</v>
      </c>
      <c r="D16" s="3">
        <v>114</v>
      </c>
      <c r="E16" s="3">
        <v>117</v>
      </c>
      <c r="F16" s="3">
        <v>206</v>
      </c>
      <c r="G16" s="3">
        <v>213</v>
      </c>
      <c r="H16" s="3">
        <v>158</v>
      </c>
      <c r="I16" s="3">
        <v>192</v>
      </c>
      <c r="J16" s="3">
        <v>177</v>
      </c>
      <c r="K16" s="3">
        <v>201</v>
      </c>
      <c r="L16" s="3">
        <v>236</v>
      </c>
      <c r="M16" s="3">
        <v>225</v>
      </c>
      <c r="N16" s="3">
        <v>226</v>
      </c>
      <c r="O16" s="3">
        <v>194</v>
      </c>
      <c r="P16" s="8">
        <v>150</v>
      </c>
      <c r="Q16" s="8">
        <v>157</v>
      </c>
      <c r="R16" s="8">
        <v>112</v>
      </c>
      <c r="S16" s="8">
        <v>171</v>
      </c>
      <c r="T16" s="8">
        <v>132</v>
      </c>
      <c r="U16" s="8">
        <v>143</v>
      </c>
      <c r="V16" s="8">
        <v>163</v>
      </c>
      <c r="W16" s="8">
        <v>230</v>
      </c>
      <c r="X16" s="8">
        <v>590</v>
      </c>
      <c r="Y16" s="8">
        <v>668</v>
      </c>
      <c r="Z16" s="8">
        <v>498</v>
      </c>
      <c r="AA16" s="8">
        <v>769</v>
      </c>
      <c r="AB16" s="8">
        <v>839</v>
      </c>
      <c r="AC16" s="3">
        <v>490</v>
      </c>
      <c r="AD16" s="3">
        <v>3364</v>
      </c>
    </row>
    <row r="17" spans="1:30" x14ac:dyDescent="0.35">
      <c r="A17" s="4" t="s">
        <v>52</v>
      </c>
      <c r="B17" s="3">
        <v>1369</v>
      </c>
      <c r="C17" s="3">
        <v>1254</v>
      </c>
      <c r="D17" s="3">
        <v>1065</v>
      </c>
      <c r="E17" s="3">
        <v>990</v>
      </c>
      <c r="F17" s="3">
        <v>1237</v>
      </c>
      <c r="G17" s="3">
        <v>1280</v>
      </c>
      <c r="H17" s="3">
        <v>1050</v>
      </c>
      <c r="I17" s="3">
        <v>1343</v>
      </c>
      <c r="J17" s="3">
        <v>1089</v>
      </c>
      <c r="K17" s="3">
        <v>1393</v>
      </c>
      <c r="L17" s="3">
        <v>1162</v>
      </c>
      <c r="M17" s="3">
        <v>1144</v>
      </c>
      <c r="N17" s="3">
        <v>858</v>
      </c>
      <c r="O17" s="3">
        <v>1123</v>
      </c>
      <c r="P17" s="8">
        <v>2596</v>
      </c>
      <c r="Q17" s="8">
        <v>2378</v>
      </c>
      <c r="R17" s="8">
        <v>2035</v>
      </c>
      <c r="S17" s="8">
        <v>2268</v>
      </c>
      <c r="T17" s="8">
        <v>2130</v>
      </c>
      <c r="U17" s="8">
        <v>2315</v>
      </c>
      <c r="V17" s="8">
        <v>2113</v>
      </c>
      <c r="W17" s="8">
        <v>1895</v>
      </c>
      <c r="X17" s="8">
        <v>9277</v>
      </c>
      <c r="Y17" s="8">
        <v>8453</v>
      </c>
      <c r="Z17" s="8">
        <v>4678</v>
      </c>
      <c r="AA17" s="8">
        <v>4910</v>
      </c>
      <c r="AB17" s="8">
        <v>4788</v>
      </c>
      <c r="AC17" s="3">
        <v>4519</v>
      </c>
      <c r="AD17" s="3">
        <v>32106</v>
      </c>
    </row>
    <row r="18" spans="1:30" x14ac:dyDescent="0.35">
      <c r="A18" s="4" t="s">
        <v>53</v>
      </c>
      <c r="B18" s="3">
        <v>103</v>
      </c>
      <c r="C18" s="3">
        <v>71</v>
      </c>
      <c r="D18" s="3">
        <v>85</v>
      </c>
      <c r="E18" s="3">
        <v>82</v>
      </c>
      <c r="F18" s="3">
        <v>76</v>
      </c>
      <c r="G18" s="3">
        <v>102</v>
      </c>
      <c r="H18" s="3">
        <v>80</v>
      </c>
      <c r="I18" s="3">
        <v>101</v>
      </c>
      <c r="J18" s="3">
        <v>85</v>
      </c>
      <c r="K18" s="3">
        <v>120</v>
      </c>
      <c r="L18" s="3">
        <v>113</v>
      </c>
      <c r="M18" s="3">
        <v>179</v>
      </c>
      <c r="N18" s="3">
        <v>116</v>
      </c>
      <c r="O18" s="3">
        <v>167</v>
      </c>
      <c r="P18" s="8">
        <v>48</v>
      </c>
      <c r="Q18" s="8">
        <v>57</v>
      </c>
      <c r="R18" s="8">
        <v>0</v>
      </c>
      <c r="S18" s="8">
        <v>0</v>
      </c>
      <c r="T18" s="8">
        <v>0</v>
      </c>
      <c r="U18" s="8">
        <v>0</v>
      </c>
      <c r="V18" s="8">
        <v>37</v>
      </c>
      <c r="W18" s="8">
        <v>50</v>
      </c>
      <c r="X18" s="8">
        <v>105</v>
      </c>
      <c r="Y18" s="8">
        <v>87</v>
      </c>
      <c r="Z18" s="8">
        <v>341</v>
      </c>
      <c r="AA18" s="8">
        <v>359</v>
      </c>
      <c r="AB18" s="8">
        <v>497</v>
      </c>
      <c r="AC18" s="3">
        <v>247</v>
      </c>
      <c r="AD18" s="3">
        <v>1389</v>
      </c>
    </row>
    <row r="19" spans="1:30" x14ac:dyDescent="0.35">
      <c r="A19" s="4" t="s">
        <v>54</v>
      </c>
      <c r="B19" s="3">
        <v>0</v>
      </c>
      <c r="C19" s="3">
        <v>0</v>
      </c>
      <c r="D19" s="3">
        <v>0</v>
      </c>
      <c r="E19" s="3">
        <v>0</v>
      </c>
      <c r="F19" s="3">
        <v>0</v>
      </c>
      <c r="G19" s="3">
        <v>0</v>
      </c>
      <c r="H19" s="3">
        <v>41</v>
      </c>
      <c r="I19" s="3">
        <v>36</v>
      </c>
      <c r="J19" s="3">
        <v>21</v>
      </c>
      <c r="K19" s="3">
        <v>58</v>
      </c>
      <c r="L19" s="3">
        <v>30</v>
      </c>
      <c r="M19" s="3">
        <v>31</v>
      </c>
      <c r="N19" s="3">
        <v>33</v>
      </c>
      <c r="O19" s="3">
        <v>24</v>
      </c>
      <c r="P19" s="8">
        <v>10</v>
      </c>
      <c r="Q19" s="8">
        <v>58</v>
      </c>
      <c r="R19" s="8">
        <v>51</v>
      </c>
      <c r="S19" s="8">
        <v>55</v>
      </c>
      <c r="T19" s="8">
        <v>45</v>
      </c>
      <c r="U19" s="8">
        <v>54</v>
      </c>
      <c r="V19" s="8">
        <v>50</v>
      </c>
      <c r="W19" s="8">
        <v>57</v>
      </c>
      <c r="X19" s="8">
        <v>174</v>
      </c>
      <c r="Y19" s="8">
        <v>207</v>
      </c>
      <c r="Z19" s="8">
        <v>0</v>
      </c>
      <c r="AA19" s="8">
        <v>77</v>
      </c>
      <c r="AB19" s="8">
        <v>140</v>
      </c>
      <c r="AC19" s="3">
        <v>43</v>
      </c>
      <c r="AD19" s="3">
        <v>598</v>
      </c>
    </row>
    <row r="20" spans="1:30" x14ac:dyDescent="0.35">
      <c r="A20" s="4" t="s">
        <v>55</v>
      </c>
      <c r="B20" s="3">
        <v>2423</v>
      </c>
      <c r="C20" s="3">
        <v>2200</v>
      </c>
      <c r="D20" s="3">
        <v>2388</v>
      </c>
      <c r="E20" s="3">
        <v>1988</v>
      </c>
      <c r="F20" s="3">
        <v>2350</v>
      </c>
      <c r="G20" s="3">
        <v>2410</v>
      </c>
      <c r="H20" s="3">
        <v>2286</v>
      </c>
      <c r="I20" s="3">
        <v>2868</v>
      </c>
      <c r="J20" s="3">
        <v>2606</v>
      </c>
      <c r="K20" s="3">
        <v>3184</v>
      </c>
      <c r="L20" s="3">
        <v>2757</v>
      </c>
      <c r="M20" s="3">
        <v>3610</v>
      </c>
      <c r="N20" s="3">
        <v>2982</v>
      </c>
      <c r="O20" s="3">
        <v>3414</v>
      </c>
      <c r="P20" s="8">
        <v>1827</v>
      </c>
      <c r="Q20" s="8">
        <v>1910</v>
      </c>
      <c r="R20" s="8">
        <v>1713</v>
      </c>
      <c r="S20" s="8">
        <v>1797</v>
      </c>
      <c r="T20" s="8">
        <v>1754</v>
      </c>
      <c r="U20" s="8">
        <v>1955</v>
      </c>
      <c r="V20" s="8">
        <v>2080</v>
      </c>
      <c r="W20" s="8">
        <v>2477</v>
      </c>
      <c r="X20" s="8">
        <v>5157</v>
      </c>
      <c r="Y20" s="8">
        <v>8266</v>
      </c>
      <c r="Z20" s="8">
        <v>8999</v>
      </c>
      <c r="AA20" s="8">
        <v>9914</v>
      </c>
      <c r="AB20" s="8">
        <v>12157</v>
      </c>
      <c r="AC20" s="3">
        <v>7197</v>
      </c>
      <c r="AD20" s="3">
        <v>44487</v>
      </c>
    </row>
    <row r="21" spans="1:30" x14ac:dyDescent="0.35">
      <c r="A21" s="4" t="s">
        <v>8</v>
      </c>
      <c r="B21" s="3">
        <v>684</v>
      </c>
      <c r="C21" s="3">
        <v>491</v>
      </c>
      <c r="D21" s="3">
        <v>530</v>
      </c>
      <c r="E21" s="3">
        <v>493</v>
      </c>
      <c r="F21" s="3">
        <v>569</v>
      </c>
      <c r="G21" s="3">
        <v>653</v>
      </c>
      <c r="H21" s="3">
        <v>606</v>
      </c>
      <c r="I21" s="3">
        <v>828</v>
      </c>
      <c r="J21" s="3">
        <v>702</v>
      </c>
      <c r="K21" s="3">
        <v>1027</v>
      </c>
      <c r="L21" s="3">
        <v>807</v>
      </c>
      <c r="M21" s="3">
        <v>841</v>
      </c>
      <c r="N21" s="3">
        <v>742</v>
      </c>
      <c r="O21" s="3">
        <v>1031</v>
      </c>
      <c r="P21" s="8">
        <v>52</v>
      </c>
      <c r="Q21" s="8">
        <v>87</v>
      </c>
      <c r="R21" s="8">
        <v>18</v>
      </c>
      <c r="S21" s="8">
        <v>241</v>
      </c>
      <c r="T21" s="8">
        <v>221</v>
      </c>
      <c r="U21" s="8">
        <v>386</v>
      </c>
      <c r="V21" s="8">
        <v>418</v>
      </c>
      <c r="W21" s="8">
        <v>709</v>
      </c>
      <c r="X21" s="8">
        <v>498</v>
      </c>
      <c r="Y21" s="8">
        <v>1734</v>
      </c>
      <c r="Z21" s="8">
        <v>2198</v>
      </c>
      <c r="AA21" s="8">
        <v>2656</v>
      </c>
      <c r="AB21" s="8">
        <v>3377</v>
      </c>
      <c r="AC21" s="3">
        <v>1324</v>
      </c>
      <c r="AD21" s="3">
        <v>9073</v>
      </c>
    </row>
    <row r="22" spans="1:30" x14ac:dyDescent="0.35">
      <c r="A22" s="4" t="s">
        <v>9</v>
      </c>
      <c r="B22" s="3"/>
      <c r="C22" s="3"/>
      <c r="D22" s="3">
        <v>1</v>
      </c>
      <c r="E22" s="3"/>
      <c r="F22" s="3"/>
      <c r="G22" s="3"/>
      <c r="H22" s="3"/>
      <c r="I22" s="3"/>
      <c r="J22" s="3"/>
      <c r="K22" s="3"/>
      <c r="L22" s="3"/>
      <c r="M22" s="3"/>
      <c r="N22" s="3"/>
      <c r="O22" s="3"/>
      <c r="P22" s="8">
        <v>0</v>
      </c>
      <c r="Q22" s="8">
        <v>0</v>
      </c>
      <c r="R22" s="8">
        <v>0</v>
      </c>
      <c r="S22" s="8">
        <v>0</v>
      </c>
      <c r="T22" s="8">
        <v>0</v>
      </c>
      <c r="U22" s="8">
        <v>0</v>
      </c>
      <c r="V22" s="8">
        <v>0</v>
      </c>
      <c r="W22" s="8">
        <v>0</v>
      </c>
      <c r="X22" s="8">
        <v>1</v>
      </c>
      <c r="Y22" s="8">
        <v>0</v>
      </c>
      <c r="Z22" s="8">
        <v>1</v>
      </c>
      <c r="AA22" s="8">
        <v>0</v>
      </c>
      <c r="AB22" s="8">
        <v>0</v>
      </c>
      <c r="AC22" s="3">
        <v>1</v>
      </c>
      <c r="AD22" s="3">
        <v>2</v>
      </c>
    </row>
    <row r="23" spans="1:30" x14ac:dyDescent="0.35">
      <c r="A23" s="4" t="s">
        <v>10</v>
      </c>
      <c r="B23" s="3"/>
      <c r="C23" s="3">
        <v>2</v>
      </c>
      <c r="D23" s="3">
        <v>1</v>
      </c>
      <c r="E23" s="3">
        <v>3</v>
      </c>
      <c r="F23" s="3"/>
      <c r="G23" s="3">
        <v>1</v>
      </c>
      <c r="H23" s="3">
        <v>1</v>
      </c>
      <c r="I23" s="3">
        <v>2</v>
      </c>
      <c r="J23" s="3">
        <v>4</v>
      </c>
      <c r="K23" s="3">
        <v>1</v>
      </c>
      <c r="L23" s="3">
        <v>3</v>
      </c>
      <c r="M23" s="3">
        <v>5</v>
      </c>
      <c r="N23" s="3">
        <v>6</v>
      </c>
      <c r="O23" s="3">
        <v>4</v>
      </c>
      <c r="P23" s="8">
        <v>0</v>
      </c>
      <c r="Q23" s="8">
        <v>0</v>
      </c>
      <c r="R23" s="8">
        <v>0</v>
      </c>
      <c r="S23" s="8">
        <v>5</v>
      </c>
      <c r="T23" s="8">
        <v>1</v>
      </c>
      <c r="U23" s="8">
        <v>5</v>
      </c>
      <c r="V23" s="8">
        <v>2</v>
      </c>
      <c r="W23" s="8">
        <v>2</v>
      </c>
      <c r="X23" s="8">
        <v>5</v>
      </c>
      <c r="Y23" s="8">
        <v>10</v>
      </c>
      <c r="Z23" s="8">
        <v>6</v>
      </c>
      <c r="AA23" s="8">
        <v>4</v>
      </c>
      <c r="AB23" s="8">
        <v>13</v>
      </c>
      <c r="AC23" s="3">
        <v>47</v>
      </c>
      <c r="AD23" s="3">
        <v>38</v>
      </c>
    </row>
    <row r="24" spans="1:30" x14ac:dyDescent="0.35">
      <c r="A24" s="4" t="s">
        <v>56</v>
      </c>
      <c r="B24" s="3">
        <v>185</v>
      </c>
      <c r="C24" s="3">
        <v>434</v>
      </c>
      <c r="D24" s="3">
        <v>421</v>
      </c>
      <c r="E24" s="3">
        <v>508</v>
      </c>
      <c r="F24" s="3">
        <v>444</v>
      </c>
      <c r="G24" s="3">
        <v>556</v>
      </c>
      <c r="H24" s="3">
        <v>617</v>
      </c>
      <c r="I24" s="3">
        <v>704</v>
      </c>
      <c r="J24" s="3">
        <v>660</v>
      </c>
      <c r="K24" s="3">
        <v>706</v>
      </c>
      <c r="L24" s="3">
        <v>631</v>
      </c>
      <c r="M24" s="3">
        <v>931</v>
      </c>
      <c r="N24" s="3">
        <v>646</v>
      </c>
      <c r="O24" s="3">
        <v>872</v>
      </c>
      <c r="P24" s="8">
        <v>235</v>
      </c>
      <c r="Q24" s="8">
        <v>252</v>
      </c>
      <c r="R24" s="8">
        <v>279</v>
      </c>
      <c r="S24" s="8">
        <v>280</v>
      </c>
      <c r="T24" s="8">
        <v>266</v>
      </c>
      <c r="U24" s="8">
        <v>250</v>
      </c>
      <c r="V24" s="8">
        <v>329</v>
      </c>
      <c r="W24" s="8">
        <v>389</v>
      </c>
      <c r="X24" s="8">
        <v>1048</v>
      </c>
      <c r="Y24" s="8">
        <v>1734</v>
      </c>
      <c r="Z24" s="8">
        <v>1538</v>
      </c>
      <c r="AA24" s="8">
        <v>2321</v>
      </c>
      <c r="AB24" s="8">
        <v>2982</v>
      </c>
      <c r="AC24" s="3">
        <v>1302</v>
      </c>
      <c r="AD24" s="3">
        <v>9623</v>
      </c>
    </row>
    <row r="25" spans="1:30" x14ac:dyDescent="0.35">
      <c r="A25" s="4" t="s">
        <v>11</v>
      </c>
      <c r="B25" s="3">
        <v>47</v>
      </c>
      <c r="C25" s="3">
        <v>40</v>
      </c>
      <c r="D25" s="3">
        <v>30</v>
      </c>
      <c r="E25" s="3">
        <v>27</v>
      </c>
      <c r="F25" s="3">
        <v>49</v>
      </c>
      <c r="G25" s="3">
        <v>50</v>
      </c>
      <c r="H25" s="3">
        <v>53</v>
      </c>
      <c r="I25" s="3">
        <v>30</v>
      </c>
      <c r="J25" s="3">
        <v>43</v>
      </c>
      <c r="K25" s="3">
        <v>49</v>
      </c>
      <c r="L25" s="3">
        <v>63</v>
      </c>
      <c r="M25" s="3">
        <v>60</v>
      </c>
      <c r="N25" s="3">
        <v>57</v>
      </c>
      <c r="O25" s="3">
        <v>48</v>
      </c>
      <c r="P25" s="8">
        <v>43</v>
      </c>
      <c r="Q25" s="8">
        <v>33</v>
      </c>
      <c r="R25" s="8">
        <v>29</v>
      </c>
      <c r="S25" s="8">
        <v>34</v>
      </c>
      <c r="T25" s="8">
        <v>37</v>
      </c>
      <c r="U25" s="8">
        <v>32</v>
      </c>
      <c r="V25" s="8">
        <v>32</v>
      </c>
      <c r="W25" s="8">
        <v>45</v>
      </c>
      <c r="X25" s="8">
        <v>139</v>
      </c>
      <c r="Y25" s="8">
        <v>147</v>
      </c>
      <c r="Z25" s="8">
        <v>144</v>
      </c>
      <c r="AA25" s="8">
        <v>182</v>
      </c>
      <c r="AB25" s="8">
        <v>215</v>
      </c>
      <c r="AC25" s="3">
        <v>130</v>
      </c>
      <c r="AD25" s="3">
        <v>827</v>
      </c>
    </row>
    <row r="26" spans="1:30" x14ac:dyDescent="0.35">
      <c r="A26" s="4" t="s">
        <v>57</v>
      </c>
      <c r="B26" s="3"/>
      <c r="C26" s="3"/>
      <c r="D26" s="3">
        <v>2</v>
      </c>
      <c r="E26" s="3"/>
      <c r="F26" s="3"/>
      <c r="G26" s="3"/>
      <c r="H26" s="3"/>
      <c r="I26" s="3"/>
      <c r="J26" s="3"/>
      <c r="K26" s="3"/>
      <c r="L26" s="3"/>
      <c r="M26" s="3"/>
      <c r="N26" s="3"/>
      <c r="O26" s="3"/>
      <c r="P26" s="8">
        <v>0</v>
      </c>
      <c r="Q26" s="8">
        <v>0</v>
      </c>
      <c r="R26" s="8">
        <v>0</v>
      </c>
      <c r="S26" s="8">
        <v>0</v>
      </c>
      <c r="T26" s="8">
        <v>0</v>
      </c>
      <c r="U26" s="8">
        <v>0</v>
      </c>
      <c r="V26" s="8">
        <v>0</v>
      </c>
      <c r="W26" s="8">
        <v>0</v>
      </c>
      <c r="X26" s="8">
        <v>0</v>
      </c>
      <c r="Y26" s="8">
        <v>0</v>
      </c>
      <c r="Z26" s="8">
        <v>2</v>
      </c>
      <c r="AA26" s="8">
        <v>0</v>
      </c>
      <c r="AB26" s="8">
        <v>0</v>
      </c>
      <c r="AC26" s="3">
        <v>2</v>
      </c>
      <c r="AD26" s="3">
        <v>2</v>
      </c>
    </row>
    <row r="27" spans="1:30" x14ac:dyDescent="0.35">
      <c r="A27" s="4" t="s">
        <v>12</v>
      </c>
      <c r="B27" s="3">
        <v>8</v>
      </c>
      <c r="C27" s="3">
        <v>17</v>
      </c>
      <c r="D27" s="3">
        <v>29</v>
      </c>
      <c r="E27" s="3">
        <v>43</v>
      </c>
      <c r="F27" s="3">
        <v>24</v>
      </c>
      <c r="G27" s="3">
        <v>12</v>
      </c>
      <c r="H27" s="3">
        <v>19</v>
      </c>
      <c r="I27" s="3">
        <v>21</v>
      </c>
      <c r="J27" s="3">
        <v>19</v>
      </c>
      <c r="K27" s="3">
        <v>22</v>
      </c>
      <c r="L27" s="3">
        <v>20</v>
      </c>
      <c r="M27" s="3">
        <v>18</v>
      </c>
      <c r="N27" s="3">
        <v>7</v>
      </c>
      <c r="O27" s="3">
        <v>18</v>
      </c>
      <c r="P27" s="8">
        <v>19</v>
      </c>
      <c r="Q27" s="8">
        <v>13</v>
      </c>
      <c r="R27" s="8">
        <v>12</v>
      </c>
      <c r="S27" s="8">
        <v>18</v>
      </c>
      <c r="T27" s="8">
        <v>13</v>
      </c>
      <c r="U27" s="8">
        <v>13</v>
      </c>
      <c r="V27" s="8">
        <v>13</v>
      </c>
      <c r="W27" s="8">
        <v>13</v>
      </c>
      <c r="X27" s="8">
        <v>62</v>
      </c>
      <c r="Y27" s="8">
        <v>52</v>
      </c>
      <c r="Z27" s="8">
        <v>97</v>
      </c>
      <c r="AA27" s="8">
        <v>76</v>
      </c>
      <c r="AB27" s="8">
        <v>79</v>
      </c>
      <c r="AC27" s="3">
        <v>55</v>
      </c>
      <c r="AD27" s="3">
        <v>384</v>
      </c>
    </row>
    <row r="28" spans="1:30" x14ac:dyDescent="0.35">
      <c r="A28" s="4" t="s">
        <v>58</v>
      </c>
      <c r="B28" s="3"/>
      <c r="C28" s="3"/>
      <c r="D28" s="3"/>
      <c r="E28" s="3"/>
      <c r="F28" s="3">
        <v>1</v>
      </c>
      <c r="G28" s="3"/>
      <c r="H28" s="3"/>
      <c r="I28" s="3"/>
      <c r="J28" s="3"/>
      <c r="K28" s="3"/>
      <c r="L28" s="3"/>
      <c r="M28" s="3"/>
      <c r="N28" s="3"/>
      <c r="O28" s="3"/>
      <c r="P28" s="8">
        <v>0</v>
      </c>
      <c r="Q28" s="8">
        <v>0</v>
      </c>
      <c r="R28" s="8">
        <v>0</v>
      </c>
      <c r="S28" s="8">
        <v>0</v>
      </c>
      <c r="T28" s="8">
        <v>0</v>
      </c>
      <c r="U28" s="8">
        <v>0</v>
      </c>
      <c r="V28" s="8">
        <v>0</v>
      </c>
      <c r="W28" s="8">
        <v>0</v>
      </c>
      <c r="X28" s="8">
        <v>0</v>
      </c>
      <c r="Y28" s="8">
        <v>0</v>
      </c>
      <c r="Z28" s="8">
        <v>0</v>
      </c>
      <c r="AA28" s="8">
        <v>1</v>
      </c>
      <c r="AB28" s="8">
        <v>0</v>
      </c>
      <c r="AC28" s="3">
        <v>0</v>
      </c>
      <c r="AD28" s="3">
        <v>1</v>
      </c>
    </row>
    <row r="29" spans="1:30" x14ac:dyDescent="0.35">
      <c r="A29" s="4" t="s">
        <v>13</v>
      </c>
      <c r="B29" s="3">
        <v>3</v>
      </c>
      <c r="C29" s="3">
        <v>2</v>
      </c>
      <c r="D29" s="3">
        <v>2</v>
      </c>
      <c r="E29" s="3">
        <v>3</v>
      </c>
      <c r="F29" s="3"/>
      <c r="G29" s="3">
        <v>3</v>
      </c>
      <c r="H29" s="3">
        <v>4</v>
      </c>
      <c r="I29" s="3">
        <v>1</v>
      </c>
      <c r="J29" s="3">
        <v>4</v>
      </c>
      <c r="K29" s="3">
        <v>3</v>
      </c>
      <c r="L29" s="3">
        <v>1</v>
      </c>
      <c r="M29" s="3"/>
      <c r="N29" s="3">
        <v>4</v>
      </c>
      <c r="O29" s="3">
        <v>5</v>
      </c>
      <c r="P29" s="8">
        <v>3</v>
      </c>
      <c r="Q29" s="8">
        <v>10</v>
      </c>
      <c r="R29" s="8">
        <v>7</v>
      </c>
      <c r="S29" s="8">
        <v>7</v>
      </c>
      <c r="T29" s="8">
        <v>2</v>
      </c>
      <c r="U29" s="8">
        <v>5</v>
      </c>
      <c r="V29" s="8">
        <v>6</v>
      </c>
      <c r="W29" s="8">
        <v>8</v>
      </c>
      <c r="X29" s="8">
        <v>27</v>
      </c>
      <c r="Y29" s="8">
        <v>21</v>
      </c>
      <c r="Z29" s="8">
        <v>10</v>
      </c>
      <c r="AA29" s="8">
        <v>8</v>
      </c>
      <c r="AB29" s="8">
        <v>8</v>
      </c>
      <c r="AC29" s="3">
        <v>9</v>
      </c>
      <c r="AD29" s="3">
        <v>74</v>
      </c>
    </row>
    <row r="30" spans="1:30" x14ac:dyDescent="0.35">
      <c r="A30" s="4" t="s">
        <v>59</v>
      </c>
      <c r="B30" s="3">
        <v>139</v>
      </c>
      <c r="C30" s="3">
        <v>400</v>
      </c>
      <c r="D30" s="3">
        <v>1190</v>
      </c>
      <c r="E30" s="3">
        <v>184</v>
      </c>
      <c r="F30" s="3">
        <v>525</v>
      </c>
      <c r="G30" s="3">
        <v>1279</v>
      </c>
      <c r="H30" s="3">
        <v>139</v>
      </c>
      <c r="I30" s="3">
        <v>812</v>
      </c>
      <c r="J30" s="3">
        <v>1294</v>
      </c>
      <c r="K30" s="3">
        <v>823</v>
      </c>
      <c r="L30" s="3">
        <v>835</v>
      </c>
      <c r="M30" s="3">
        <v>409</v>
      </c>
      <c r="N30" s="3">
        <v>1523</v>
      </c>
      <c r="O30" s="3">
        <v>354</v>
      </c>
      <c r="P30" s="8">
        <v>72</v>
      </c>
      <c r="Q30" s="8">
        <v>40</v>
      </c>
      <c r="R30" s="8">
        <v>58</v>
      </c>
      <c r="S30" s="8">
        <v>531</v>
      </c>
      <c r="T30" s="8">
        <v>72</v>
      </c>
      <c r="U30" s="8">
        <v>1354</v>
      </c>
      <c r="V30" s="8">
        <v>293</v>
      </c>
      <c r="W30" s="8">
        <v>127</v>
      </c>
      <c r="X30" s="8">
        <v>701</v>
      </c>
      <c r="Y30" s="8">
        <v>1846</v>
      </c>
      <c r="Z30" s="8">
        <v>1913</v>
      </c>
      <c r="AA30" s="8">
        <v>2755</v>
      </c>
      <c r="AB30" s="8">
        <v>3361</v>
      </c>
      <c r="AC30" s="3">
        <v>2785</v>
      </c>
      <c r="AD30" s="3">
        <v>10576</v>
      </c>
    </row>
    <row r="31" spans="1:30" x14ac:dyDescent="0.35">
      <c r="A31" s="4" t="s">
        <v>14</v>
      </c>
      <c r="B31" s="3">
        <v>6</v>
      </c>
      <c r="C31" s="3">
        <v>6</v>
      </c>
      <c r="D31" s="3">
        <v>9</v>
      </c>
      <c r="E31" s="3">
        <v>8</v>
      </c>
      <c r="F31" s="3">
        <v>7</v>
      </c>
      <c r="G31" s="3">
        <v>9</v>
      </c>
      <c r="H31" s="3">
        <v>14</v>
      </c>
      <c r="I31" s="3">
        <v>4</v>
      </c>
      <c r="J31" s="3">
        <v>3</v>
      </c>
      <c r="K31" s="3">
        <v>4</v>
      </c>
      <c r="L31" s="3">
        <v>9</v>
      </c>
      <c r="M31" s="3">
        <v>11</v>
      </c>
      <c r="N31" s="3">
        <v>2</v>
      </c>
      <c r="O31" s="3">
        <v>6</v>
      </c>
      <c r="P31" s="8">
        <v>18</v>
      </c>
      <c r="Q31" s="8">
        <v>33</v>
      </c>
      <c r="R31" s="8">
        <v>26</v>
      </c>
      <c r="S31" s="8">
        <v>6</v>
      </c>
      <c r="T31" s="8">
        <v>13</v>
      </c>
      <c r="U31" s="8">
        <v>8</v>
      </c>
      <c r="V31" s="8">
        <v>24</v>
      </c>
      <c r="W31" s="8">
        <v>24</v>
      </c>
      <c r="X31" s="8">
        <v>83</v>
      </c>
      <c r="Y31" s="8">
        <v>69</v>
      </c>
      <c r="Z31" s="8">
        <v>29</v>
      </c>
      <c r="AA31" s="8">
        <v>34</v>
      </c>
      <c r="AB31" s="8">
        <v>27</v>
      </c>
      <c r="AC31" s="3">
        <v>29</v>
      </c>
      <c r="AD31" s="3">
        <v>243</v>
      </c>
    </row>
    <row r="32" spans="1:30" x14ac:dyDescent="0.35">
      <c r="A32" s="4" t="s">
        <v>60</v>
      </c>
      <c r="B32" s="3">
        <v>18</v>
      </c>
      <c r="C32" s="3">
        <v>29</v>
      </c>
      <c r="D32" s="3">
        <v>15</v>
      </c>
      <c r="E32" s="3">
        <v>18</v>
      </c>
      <c r="F32" s="3">
        <v>21</v>
      </c>
      <c r="G32" s="3">
        <v>20</v>
      </c>
      <c r="H32" s="3">
        <v>20</v>
      </c>
      <c r="I32" s="3">
        <v>20</v>
      </c>
      <c r="J32" s="3">
        <v>29</v>
      </c>
      <c r="K32" s="3">
        <v>23</v>
      </c>
      <c r="L32" s="3">
        <v>25</v>
      </c>
      <c r="M32" s="3">
        <v>53</v>
      </c>
      <c r="N32" s="3">
        <v>51</v>
      </c>
      <c r="O32" s="3">
        <v>31</v>
      </c>
      <c r="P32" s="8">
        <v>17</v>
      </c>
      <c r="Q32" s="8">
        <v>12</v>
      </c>
      <c r="R32" s="8">
        <v>12</v>
      </c>
      <c r="S32" s="8">
        <v>12</v>
      </c>
      <c r="T32" s="8">
        <v>7</v>
      </c>
      <c r="U32" s="8">
        <v>17</v>
      </c>
      <c r="V32" s="8">
        <v>12</v>
      </c>
      <c r="W32" s="8">
        <v>22</v>
      </c>
      <c r="X32" s="8">
        <v>53</v>
      </c>
      <c r="Y32" s="8">
        <v>48</v>
      </c>
      <c r="Z32" s="8">
        <v>80</v>
      </c>
      <c r="AA32" s="8">
        <v>81</v>
      </c>
      <c r="AB32" s="8">
        <v>130</v>
      </c>
      <c r="AC32" s="3">
        <v>83</v>
      </c>
      <c r="AD32" s="3">
        <v>392</v>
      </c>
    </row>
    <row r="33" spans="1:30" x14ac:dyDescent="0.35">
      <c r="A33" s="4" t="s">
        <v>15</v>
      </c>
      <c r="B33" s="3">
        <v>4</v>
      </c>
      <c r="C33" s="3">
        <v>4</v>
      </c>
      <c r="D33" s="3">
        <v>1</v>
      </c>
      <c r="E33" s="3"/>
      <c r="F33" s="3">
        <v>3</v>
      </c>
      <c r="G33" s="3"/>
      <c r="H33" s="3">
        <v>2</v>
      </c>
      <c r="I33" s="3"/>
      <c r="J33" s="3">
        <v>1</v>
      </c>
      <c r="K33" s="3">
        <v>1</v>
      </c>
      <c r="L33" s="3"/>
      <c r="M33" s="3"/>
      <c r="N33" s="3"/>
      <c r="O33" s="3">
        <v>9</v>
      </c>
      <c r="P33" s="8">
        <v>1</v>
      </c>
      <c r="Q33" s="8">
        <v>0</v>
      </c>
      <c r="R33" s="8">
        <v>0</v>
      </c>
      <c r="S33" s="8">
        <v>1</v>
      </c>
      <c r="T33" s="8">
        <v>0</v>
      </c>
      <c r="U33" s="8">
        <v>0</v>
      </c>
      <c r="V33" s="8">
        <v>0</v>
      </c>
      <c r="W33" s="8">
        <v>3</v>
      </c>
      <c r="X33" s="8">
        <v>2</v>
      </c>
      <c r="Y33" s="8">
        <v>3</v>
      </c>
      <c r="Z33" s="8">
        <v>9</v>
      </c>
      <c r="AA33" s="8">
        <v>5</v>
      </c>
      <c r="AB33" s="8">
        <v>2</v>
      </c>
      <c r="AC33" s="3">
        <v>2</v>
      </c>
      <c r="AD33" s="3">
        <v>21</v>
      </c>
    </row>
    <row r="34" spans="1:30" x14ac:dyDescent="0.35">
      <c r="A34" s="4" t="s">
        <v>16</v>
      </c>
      <c r="B34" s="3">
        <v>9</v>
      </c>
      <c r="C34" s="3">
        <v>5</v>
      </c>
      <c r="D34" s="3">
        <v>12</v>
      </c>
      <c r="E34" s="3">
        <v>9</v>
      </c>
      <c r="F34" s="3">
        <v>7</v>
      </c>
      <c r="G34" s="3">
        <v>7</v>
      </c>
      <c r="H34" s="3">
        <v>5</v>
      </c>
      <c r="I34" s="3">
        <v>6</v>
      </c>
      <c r="J34" s="3">
        <v>8</v>
      </c>
      <c r="K34" s="3">
        <v>7</v>
      </c>
      <c r="L34" s="3">
        <v>8</v>
      </c>
      <c r="M34" s="3">
        <v>13</v>
      </c>
      <c r="N34" s="3">
        <v>14</v>
      </c>
      <c r="O34" s="3">
        <v>2</v>
      </c>
      <c r="P34" s="8">
        <v>2</v>
      </c>
      <c r="Q34" s="8">
        <v>5</v>
      </c>
      <c r="R34" s="8">
        <v>3</v>
      </c>
      <c r="S34" s="8">
        <v>4</v>
      </c>
      <c r="T34" s="8">
        <v>4</v>
      </c>
      <c r="U34" s="8">
        <v>5</v>
      </c>
      <c r="V34" s="8">
        <v>7</v>
      </c>
      <c r="W34" s="8">
        <v>8</v>
      </c>
      <c r="X34" s="8">
        <v>14</v>
      </c>
      <c r="Y34" s="8">
        <v>24</v>
      </c>
      <c r="Z34" s="8">
        <v>35</v>
      </c>
      <c r="AA34" s="8">
        <v>25</v>
      </c>
      <c r="AB34" s="8">
        <v>36</v>
      </c>
      <c r="AC34" s="3">
        <v>28</v>
      </c>
      <c r="AD34" s="3">
        <v>134</v>
      </c>
    </row>
    <row r="35" spans="1:30" x14ac:dyDescent="0.35">
      <c r="A35" s="4" t="s">
        <v>17</v>
      </c>
      <c r="B35" s="3">
        <v>12</v>
      </c>
      <c r="C35" s="3">
        <v>13</v>
      </c>
      <c r="D35" s="3">
        <v>16</v>
      </c>
      <c r="E35" s="3">
        <v>7</v>
      </c>
      <c r="F35" s="3">
        <v>17</v>
      </c>
      <c r="G35" s="3">
        <v>14</v>
      </c>
      <c r="H35" s="3">
        <v>11</v>
      </c>
      <c r="I35" s="3">
        <v>17</v>
      </c>
      <c r="J35" s="3">
        <v>10</v>
      </c>
      <c r="K35" s="3">
        <v>13</v>
      </c>
      <c r="L35" s="3">
        <v>10</v>
      </c>
      <c r="M35" s="3">
        <v>12</v>
      </c>
      <c r="N35" s="3">
        <v>13</v>
      </c>
      <c r="O35" s="3">
        <v>4</v>
      </c>
      <c r="P35" s="8">
        <v>18</v>
      </c>
      <c r="Q35" s="8">
        <v>20</v>
      </c>
      <c r="R35" s="8">
        <v>22</v>
      </c>
      <c r="S35" s="8">
        <v>11</v>
      </c>
      <c r="T35" s="8">
        <v>14</v>
      </c>
      <c r="U35" s="8">
        <v>17</v>
      </c>
      <c r="V35" s="8">
        <v>5</v>
      </c>
      <c r="W35" s="8">
        <v>20</v>
      </c>
      <c r="X35" s="8">
        <v>71</v>
      </c>
      <c r="Y35" s="8">
        <v>56</v>
      </c>
      <c r="Z35" s="8">
        <v>48</v>
      </c>
      <c r="AA35" s="8">
        <v>59</v>
      </c>
      <c r="AB35" s="8">
        <v>45</v>
      </c>
      <c r="AC35" s="3">
        <v>47</v>
      </c>
      <c r="AD35" s="3">
        <v>279</v>
      </c>
    </row>
    <row r="36" spans="1:30" x14ac:dyDescent="0.35">
      <c r="A36" s="4" t="s">
        <v>61</v>
      </c>
      <c r="B36" s="8">
        <v>0</v>
      </c>
      <c r="C36" s="8">
        <v>1</v>
      </c>
      <c r="D36" s="8">
        <v>11</v>
      </c>
      <c r="E36" s="8">
        <v>2</v>
      </c>
      <c r="F36" s="8">
        <v>0</v>
      </c>
      <c r="G36" s="8">
        <v>2</v>
      </c>
      <c r="H36" s="8">
        <v>6</v>
      </c>
      <c r="I36" s="8">
        <v>6</v>
      </c>
      <c r="J36" s="8">
        <v>5</v>
      </c>
      <c r="K36" s="8">
        <v>3</v>
      </c>
      <c r="L36" s="8">
        <v>4</v>
      </c>
      <c r="M36" s="8">
        <v>5</v>
      </c>
      <c r="N36" s="8">
        <v>35</v>
      </c>
      <c r="O36" s="8">
        <v>26</v>
      </c>
      <c r="P36" s="8">
        <v>8</v>
      </c>
      <c r="Q36" s="8">
        <v>8</v>
      </c>
      <c r="R36" s="8">
        <v>6</v>
      </c>
      <c r="S36" s="8">
        <v>15</v>
      </c>
      <c r="T36" s="8">
        <v>0</v>
      </c>
      <c r="U36" s="8">
        <v>3</v>
      </c>
      <c r="V36" s="8">
        <v>8</v>
      </c>
      <c r="W36" s="8">
        <v>7</v>
      </c>
      <c r="X36" s="8">
        <v>37</v>
      </c>
      <c r="Y36" s="8">
        <v>18</v>
      </c>
      <c r="Z36" s="8">
        <v>48</v>
      </c>
      <c r="AA36" s="8">
        <v>47</v>
      </c>
      <c r="AB36" s="8">
        <v>72</v>
      </c>
      <c r="AC36" s="3">
        <v>32</v>
      </c>
      <c r="AD36" s="3">
        <v>222</v>
      </c>
    </row>
    <row r="37" spans="1:30" x14ac:dyDescent="0.35">
      <c r="A37" s="4" t="s">
        <v>62</v>
      </c>
      <c r="B37" s="8">
        <v>57</v>
      </c>
      <c r="C37" s="8">
        <v>35</v>
      </c>
      <c r="D37" s="8">
        <v>39</v>
      </c>
      <c r="E37" s="8">
        <v>49</v>
      </c>
      <c r="F37" s="8">
        <v>41</v>
      </c>
      <c r="G37" s="8">
        <v>43</v>
      </c>
      <c r="H37" s="8">
        <v>57</v>
      </c>
      <c r="I37" s="8">
        <v>71</v>
      </c>
      <c r="J37" s="8">
        <v>61</v>
      </c>
      <c r="K37" s="8">
        <v>41</v>
      </c>
      <c r="L37" s="8">
        <v>46</v>
      </c>
      <c r="M37" s="8">
        <v>77</v>
      </c>
      <c r="N37" s="8">
        <v>102</v>
      </c>
      <c r="O37" s="8">
        <v>76</v>
      </c>
      <c r="P37" s="8">
        <v>0</v>
      </c>
      <c r="Q37" s="8">
        <v>0</v>
      </c>
      <c r="R37" s="8">
        <v>0</v>
      </c>
      <c r="S37" s="8">
        <v>0</v>
      </c>
      <c r="T37" s="8">
        <v>0</v>
      </c>
      <c r="U37" s="8">
        <v>0</v>
      </c>
      <c r="V37" s="8">
        <v>4</v>
      </c>
      <c r="W37" s="8">
        <v>2</v>
      </c>
      <c r="X37" s="8">
        <v>0</v>
      </c>
      <c r="Y37" s="8">
        <v>6</v>
      </c>
      <c r="Z37" s="8">
        <v>14</v>
      </c>
      <c r="AA37" s="8">
        <v>14</v>
      </c>
      <c r="AB37" s="8">
        <v>17</v>
      </c>
      <c r="AC37" s="3">
        <v>46</v>
      </c>
      <c r="AD37" s="3">
        <v>51</v>
      </c>
    </row>
    <row r="38" spans="1:30" x14ac:dyDescent="0.35">
      <c r="A38" s="4" t="s">
        <v>18</v>
      </c>
      <c r="B38" s="8">
        <v>1</v>
      </c>
      <c r="C38" s="8">
        <v>1</v>
      </c>
      <c r="D38" s="8">
        <v>0</v>
      </c>
      <c r="E38" s="8">
        <v>0</v>
      </c>
      <c r="F38" s="8">
        <v>3</v>
      </c>
      <c r="G38" s="8">
        <v>0</v>
      </c>
      <c r="H38" s="8">
        <v>0</v>
      </c>
      <c r="I38" s="8">
        <v>2</v>
      </c>
      <c r="J38" s="8">
        <v>2</v>
      </c>
      <c r="K38" s="8">
        <v>0</v>
      </c>
      <c r="L38" s="8">
        <v>3</v>
      </c>
      <c r="M38" s="8">
        <v>1</v>
      </c>
      <c r="N38" s="8">
        <v>0</v>
      </c>
      <c r="O38" s="8">
        <v>0</v>
      </c>
      <c r="P38" s="8">
        <v>47</v>
      </c>
      <c r="Q38" s="8">
        <v>59</v>
      </c>
      <c r="R38" s="8">
        <v>35</v>
      </c>
      <c r="S38" s="8">
        <v>43</v>
      </c>
      <c r="T38" s="8">
        <v>35</v>
      </c>
      <c r="U38" s="8">
        <v>45</v>
      </c>
      <c r="V38" s="8">
        <v>54</v>
      </c>
      <c r="W38" s="8">
        <v>63</v>
      </c>
      <c r="X38" s="8">
        <v>184</v>
      </c>
      <c r="Y38" s="8">
        <v>197</v>
      </c>
      <c r="Z38" s="8">
        <v>180</v>
      </c>
      <c r="AA38" s="8">
        <v>212</v>
      </c>
      <c r="AB38" s="8">
        <v>225</v>
      </c>
      <c r="AC38" s="3">
        <v>188</v>
      </c>
      <c r="AD38" s="3">
        <v>998</v>
      </c>
    </row>
    <row r="39" spans="1:30" x14ac:dyDescent="0.35">
      <c r="A39" s="4" t="s">
        <v>63</v>
      </c>
      <c r="B39" s="8">
        <v>75</v>
      </c>
      <c r="C39" s="8">
        <v>61</v>
      </c>
      <c r="D39" s="8">
        <v>65</v>
      </c>
      <c r="E39" s="8">
        <v>59</v>
      </c>
      <c r="F39" s="8">
        <v>80</v>
      </c>
      <c r="G39" s="8">
        <v>105</v>
      </c>
      <c r="H39" s="8">
        <v>79</v>
      </c>
      <c r="I39" s="8">
        <v>90</v>
      </c>
      <c r="J39" s="8">
        <v>92</v>
      </c>
      <c r="K39" s="8">
        <v>122</v>
      </c>
      <c r="L39" s="8">
        <v>80</v>
      </c>
      <c r="M39" s="8">
        <v>134</v>
      </c>
      <c r="N39" s="8">
        <v>105</v>
      </c>
      <c r="O39" s="8">
        <v>96</v>
      </c>
      <c r="P39" s="8">
        <v>10</v>
      </c>
      <c r="Q39" s="8">
        <v>16</v>
      </c>
      <c r="R39" s="8">
        <v>13</v>
      </c>
      <c r="S39" s="8">
        <v>8</v>
      </c>
      <c r="T39" s="8">
        <v>10</v>
      </c>
      <c r="U39" s="8">
        <v>10</v>
      </c>
      <c r="V39" s="8">
        <v>4</v>
      </c>
      <c r="W39" s="8">
        <v>11</v>
      </c>
      <c r="X39" s="8">
        <v>47</v>
      </c>
      <c r="Y39" s="8">
        <v>35</v>
      </c>
      <c r="Z39" s="8">
        <v>2</v>
      </c>
      <c r="AA39" s="8">
        <v>5</v>
      </c>
      <c r="AB39" s="8">
        <v>6</v>
      </c>
      <c r="AC39" s="3">
        <v>10</v>
      </c>
      <c r="AD39" s="3">
        <v>95</v>
      </c>
    </row>
    <row r="40" spans="1:30" x14ac:dyDescent="0.35">
      <c r="A40" s="4" t="s">
        <v>64</v>
      </c>
      <c r="B40" s="8">
        <v>0</v>
      </c>
      <c r="C40" s="8">
        <v>1</v>
      </c>
      <c r="D40" s="8">
        <v>0</v>
      </c>
      <c r="E40" s="8">
        <v>0</v>
      </c>
      <c r="F40" s="8">
        <v>0</v>
      </c>
      <c r="G40" s="8">
        <v>0</v>
      </c>
      <c r="H40" s="8">
        <v>0</v>
      </c>
      <c r="I40" s="8">
        <v>0</v>
      </c>
      <c r="J40" s="8">
        <v>0</v>
      </c>
      <c r="K40" s="8">
        <v>0</v>
      </c>
      <c r="L40" s="8">
        <v>0</v>
      </c>
      <c r="M40" s="8">
        <v>0</v>
      </c>
      <c r="N40" s="8">
        <v>0</v>
      </c>
      <c r="O40" s="8">
        <v>0</v>
      </c>
      <c r="P40" s="8">
        <v>58</v>
      </c>
      <c r="Q40" s="8">
        <v>76</v>
      </c>
      <c r="R40" s="8">
        <v>73</v>
      </c>
      <c r="S40" s="8">
        <v>74</v>
      </c>
      <c r="T40" s="8">
        <v>50</v>
      </c>
      <c r="U40" s="8">
        <v>62</v>
      </c>
      <c r="V40" s="8">
        <v>73</v>
      </c>
      <c r="W40" s="8">
        <v>130</v>
      </c>
      <c r="X40" s="8">
        <v>282</v>
      </c>
      <c r="Y40" s="8">
        <v>315</v>
      </c>
      <c r="Z40" s="8">
        <v>260</v>
      </c>
      <c r="AA40" s="8">
        <v>354</v>
      </c>
      <c r="AB40" s="8">
        <v>428</v>
      </c>
      <c r="AC40" s="3">
        <v>228</v>
      </c>
      <c r="AD40" s="3">
        <v>1639</v>
      </c>
    </row>
    <row r="41" spans="1:30" x14ac:dyDescent="0.35">
      <c r="A41" s="4" t="s">
        <v>19</v>
      </c>
      <c r="B41" s="8">
        <v>27</v>
      </c>
      <c r="C41" s="8">
        <v>57</v>
      </c>
      <c r="D41" s="8">
        <v>39</v>
      </c>
      <c r="E41" s="8">
        <v>94</v>
      </c>
      <c r="F41" s="8">
        <v>47</v>
      </c>
      <c r="G41" s="8">
        <v>45</v>
      </c>
      <c r="H41" s="8">
        <v>57</v>
      </c>
      <c r="I41" s="8">
        <v>58</v>
      </c>
      <c r="J41" s="8">
        <v>52</v>
      </c>
      <c r="K41" s="8">
        <v>43</v>
      </c>
      <c r="L41" s="8">
        <v>52</v>
      </c>
      <c r="M41" s="8">
        <v>47</v>
      </c>
      <c r="N41" s="8">
        <v>55</v>
      </c>
      <c r="O41" s="8">
        <v>47</v>
      </c>
      <c r="P41" s="8">
        <v>0</v>
      </c>
      <c r="Q41" s="8">
        <v>0</v>
      </c>
      <c r="R41" s="8">
        <v>0</v>
      </c>
      <c r="S41" s="8">
        <v>0</v>
      </c>
      <c r="T41" s="8">
        <v>10</v>
      </c>
      <c r="U41" s="8">
        <v>0</v>
      </c>
      <c r="V41" s="8">
        <v>0</v>
      </c>
      <c r="W41" s="8">
        <v>0</v>
      </c>
      <c r="X41" s="8">
        <v>0</v>
      </c>
      <c r="Y41" s="8">
        <v>10</v>
      </c>
      <c r="Z41" s="8">
        <v>1</v>
      </c>
      <c r="AA41" s="8">
        <v>0</v>
      </c>
      <c r="AB41" s="8">
        <v>0</v>
      </c>
      <c r="AC41" s="3">
        <v>0</v>
      </c>
      <c r="AD41" s="3">
        <v>11</v>
      </c>
    </row>
    <row r="42" spans="1:30" x14ac:dyDescent="0.35">
      <c r="A42" s="4" t="s">
        <v>65</v>
      </c>
      <c r="B42" s="8">
        <v>27</v>
      </c>
      <c r="C42" s="8">
        <v>26</v>
      </c>
      <c r="D42" s="8">
        <v>22</v>
      </c>
      <c r="E42" s="8">
        <v>19</v>
      </c>
      <c r="F42" s="8">
        <v>22</v>
      </c>
      <c r="G42" s="8">
        <v>20</v>
      </c>
      <c r="H42" s="8">
        <v>26</v>
      </c>
      <c r="I42" s="8">
        <v>26</v>
      </c>
      <c r="J42" s="8">
        <v>27</v>
      </c>
      <c r="K42" s="8">
        <v>24</v>
      </c>
      <c r="L42" s="8">
        <v>23</v>
      </c>
      <c r="M42" s="8">
        <v>28</v>
      </c>
      <c r="N42" s="8">
        <v>28</v>
      </c>
      <c r="O42" s="8">
        <v>54</v>
      </c>
      <c r="P42" s="8">
        <v>54</v>
      </c>
      <c r="Q42" s="8">
        <v>55</v>
      </c>
      <c r="R42" s="8">
        <v>47</v>
      </c>
      <c r="S42" s="8">
        <v>46</v>
      </c>
      <c r="T42" s="8">
        <v>49</v>
      </c>
      <c r="U42" s="8">
        <v>41</v>
      </c>
      <c r="V42" s="8">
        <v>51</v>
      </c>
      <c r="W42" s="8">
        <v>60</v>
      </c>
      <c r="X42" s="8">
        <v>202</v>
      </c>
      <c r="Y42" s="8">
        <v>201</v>
      </c>
      <c r="Z42" s="8">
        <v>217</v>
      </c>
      <c r="AA42" s="8">
        <v>207</v>
      </c>
      <c r="AB42" s="8">
        <v>194</v>
      </c>
      <c r="AC42" s="3">
        <v>148</v>
      </c>
      <c r="AD42" s="3">
        <v>1021</v>
      </c>
    </row>
    <row r="43" spans="1:30" x14ac:dyDescent="0.35">
      <c r="A43" s="4" t="s">
        <v>20</v>
      </c>
      <c r="B43" s="8">
        <v>3</v>
      </c>
      <c r="C43" s="8">
        <v>4</v>
      </c>
      <c r="D43" s="8">
        <v>2</v>
      </c>
      <c r="E43" s="8">
        <v>4</v>
      </c>
      <c r="F43" s="8">
        <v>4</v>
      </c>
      <c r="G43" s="8">
        <v>4</v>
      </c>
      <c r="H43" s="8">
        <v>3</v>
      </c>
      <c r="I43" s="8">
        <v>10</v>
      </c>
      <c r="J43" s="8">
        <v>9</v>
      </c>
      <c r="K43" s="8">
        <v>4</v>
      </c>
      <c r="L43" s="8">
        <v>6</v>
      </c>
      <c r="M43" s="8">
        <v>2</v>
      </c>
      <c r="N43" s="8">
        <v>6</v>
      </c>
      <c r="O43" s="8">
        <v>4</v>
      </c>
      <c r="P43" s="8">
        <v>16</v>
      </c>
      <c r="Q43" s="8">
        <v>25</v>
      </c>
      <c r="R43" s="8">
        <v>18</v>
      </c>
      <c r="S43" s="8">
        <v>38</v>
      </c>
      <c r="T43" s="8">
        <v>35</v>
      </c>
      <c r="U43" s="8">
        <v>20</v>
      </c>
      <c r="V43" s="8">
        <v>26</v>
      </c>
      <c r="W43" s="8">
        <v>69</v>
      </c>
      <c r="X43" s="8">
        <v>97</v>
      </c>
      <c r="Y43" s="8">
        <v>150</v>
      </c>
      <c r="Z43" s="8">
        <v>94</v>
      </c>
      <c r="AA43" s="8">
        <v>94</v>
      </c>
      <c r="AB43" s="8">
        <v>102</v>
      </c>
      <c r="AC43" s="3">
        <v>66</v>
      </c>
      <c r="AD43" s="3">
        <v>537</v>
      </c>
    </row>
    <row r="44" spans="1:30" x14ac:dyDescent="0.35">
      <c r="A44" s="4" t="s">
        <v>66</v>
      </c>
      <c r="B44" s="8">
        <v>0</v>
      </c>
      <c r="C44" s="8">
        <v>0</v>
      </c>
      <c r="D44" s="8">
        <v>1</v>
      </c>
      <c r="E44" s="8">
        <v>0</v>
      </c>
      <c r="F44" s="8">
        <v>0</v>
      </c>
      <c r="G44" s="8">
        <v>0</v>
      </c>
      <c r="H44" s="8">
        <v>0</v>
      </c>
      <c r="I44" s="8">
        <v>0</v>
      </c>
      <c r="J44" s="8">
        <v>0</v>
      </c>
      <c r="K44" s="8">
        <v>0</v>
      </c>
      <c r="L44" s="8">
        <v>0</v>
      </c>
      <c r="M44" s="8">
        <v>1</v>
      </c>
      <c r="N44" s="8">
        <v>0</v>
      </c>
      <c r="O44" s="8">
        <v>2</v>
      </c>
      <c r="P44" s="8">
        <v>1</v>
      </c>
      <c r="Q44" s="8">
        <v>0</v>
      </c>
      <c r="R44" s="8">
        <v>2</v>
      </c>
      <c r="S44" s="8">
        <v>2</v>
      </c>
      <c r="T44" s="8">
        <v>3</v>
      </c>
      <c r="U44" s="8">
        <v>0</v>
      </c>
      <c r="V44" s="8">
        <v>2</v>
      </c>
      <c r="W44" s="8">
        <v>2</v>
      </c>
      <c r="X44" s="8">
        <v>5</v>
      </c>
      <c r="Y44" s="8">
        <v>7</v>
      </c>
      <c r="Z44" s="8">
        <v>13</v>
      </c>
      <c r="AA44" s="8">
        <v>21</v>
      </c>
      <c r="AB44" s="8">
        <v>21</v>
      </c>
      <c r="AC44" s="3">
        <v>9</v>
      </c>
      <c r="AD44" s="3">
        <v>67</v>
      </c>
    </row>
    <row r="45" spans="1:30" x14ac:dyDescent="0.35">
      <c r="A45" s="4" t="s">
        <v>21</v>
      </c>
      <c r="B45" s="8">
        <v>53</v>
      </c>
      <c r="C45" s="8">
        <v>46</v>
      </c>
      <c r="D45" s="8">
        <v>56</v>
      </c>
      <c r="E45" s="8">
        <v>59</v>
      </c>
      <c r="F45" s="8">
        <v>65</v>
      </c>
      <c r="G45" s="8">
        <v>72</v>
      </c>
      <c r="H45" s="8">
        <v>67</v>
      </c>
      <c r="I45" s="8">
        <v>65</v>
      </c>
      <c r="J45" s="8">
        <v>52</v>
      </c>
      <c r="K45" s="8">
        <v>50</v>
      </c>
      <c r="L45" s="8">
        <v>38</v>
      </c>
      <c r="M45" s="8">
        <v>51</v>
      </c>
      <c r="N45" s="8">
        <v>8</v>
      </c>
      <c r="O45" s="8">
        <v>15</v>
      </c>
      <c r="P45" s="8">
        <v>2</v>
      </c>
      <c r="Q45" s="8">
        <v>0</v>
      </c>
      <c r="R45" s="8">
        <v>0</v>
      </c>
      <c r="S45" s="8">
        <v>0</v>
      </c>
      <c r="T45" s="8">
        <v>0</v>
      </c>
      <c r="U45" s="8">
        <v>0</v>
      </c>
      <c r="V45" s="8">
        <v>2</v>
      </c>
      <c r="W45" s="8">
        <v>0</v>
      </c>
      <c r="X45" s="8">
        <v>2</v>
      </c>
      <c r="Y45" s="8">
        <v>2</v>
      </c>
      <c r="Z45" s="8">
        <v>1</v>
      </c>
      <c r="AA45" s="8">
        <v>0</v>
      </c>
      <c r="AB45" s="8">
        <v>1</v>
      </c>
      <c r="AC45" s="3">
        <v>3</v>
      </c>
      <c r="AD45" s="3">
        <v>6</v>
      </c>
    </row>
    <row r="46" spans="1:30" x14ac:dyDescent="0.35">
      <c r="A46" s="4" t="s">
        <v>67</v>
      </c>
      <c r="B46" s="8">
        <v>12</v>
      </c>
      <c r="C46" s="8">
        <v>18</v>
      </c>
      <c r="D46" s="8">
        <v>6</v>
      </c>
      <c r="E46" s="8">
        <v>11</v>
      </c>
      <c r="F46" s="8">
        <v>7</v>
      </c>
      <c r="G46" s="8">
        <v>11</v>
      </c>
      <c r="H46" s="8">
        <v>9</v>
      </c>
      <c r="I46" s="8">
        <v>12</v>
      </c>
      <c r="J46" s="8">
        <v>6</v>
      </c>
      <c r="K46" s="8">
        <v>7</v>
      </c>
      <c r="L46" s="8">
        <v>13</v>
      </c>
      <c r="M46" s="8">
        <v>5</v>
      </c>
      <c r="N46" s="8">
        <v>14</v>
      </c>
      <c r="O46" s="8">
        <v>14</v>
      </c>
      <c r="P46" s="8">
        <v>94</v>
      </c>
      <c r="Q46" s="8">
        <v>112</v>
      </c>
      <c r="R46" s="8">
        <v>99</v>
      </c>
      <c r="S46" s="8">
        <v>87</v>
      </c>
      <c r="T46" s="8">
        <v>82</v>
      </c>
      <c r="U46" s="8">
        <v>77</v>
      </c>
      <c r="V46" s="8">
        <v>98</v>
      </c>
      <c r="W46" s="8">
        <v>99</v>
      </c>
      <c r="X46" s="8">
        <v>392</v>
      </c>
      <c r="Y46" s="8">
        <v>356</v>
      </c>
      <c r="Z46" s="8">
        <v>213</v>
      </c>
      <c r="AA46" s="8">
        <v>269</v>
      </c>
      <c r="AB46" s="8">
        <v>191</v>
      </c>
      <c r="AC46" s="3">
        <v>158</v>
      </c>
      <c r="AD46" s="3">
        <v>1421</v>
      </c>
    </row>
    <row r="47" spans="1:30" x14ac:dyDescent="0.35">
      <c r="A47" s="4" t="s">
        <v>68</v>
      </c>
      <c r="B47" s="8">
        <v>12</v>
      </c>
      <c r="C47" s="8">
        <v>13</v>
      </c>
      <c r="D47" s="8">
        <v>0</v>
      </c>
      <c r="E47" s="8">
        <v>5</v>
      </c>
      <c r="F47" s="8">
        <v>8</v>
      </c>
      <c r="G47" s="8">
        <v>6</v>
      </c>
      <c r="H47" s="8">
        <v>6</v>
      </c>
      <c r="I47" s="8">
        <v>14</v>
      </c>
      <c r="J47" s="8">
        <v>3</v>
      </c>
      <c r="K47" s="8">
        <v>6</v>
      </c>
      <c r="L47" s="8">
        <v>7</v>
      </c>
      <c r="M47" s="8">
        <v>6</v>
      </c>
      <c r="N47" s="8">
        <v>5</v>
      </c>
      <c r="O47" s="8">
        <v>4</v>
      </c>
      <c r="P47" s="8">
        <v>6</v>
      </c>
      <c r="Q47" s="8">
        <v>11</v>
      </c>
      <c r="R47" s="8">
        <v>6</v>
      </c>
      <c r="S47" s="8">
        <v>5</v>
      </c>
      <c r="T47" s="8">
        <v>4</v>
      </c>
      <c r="U47" s="8">
        <v>2</v>
      </c>
      <c r="V47" s="8">
        <v>2</v>
      </c>
      <c r="W47" s="8">
        <v>5</v>
      </c>
      <c r="X47" s="8">
        <v>28</v>
      </c>
      <c r="Y47" s="8">
        <v>13</v>
      </c>
      <c r="Z47" s="8">
        <v>47</v>
      </c>
      <c r="AA47" s="8">
        <v>39</v>
      </c>
      <c r="AB47" s="8">
        <v>31</v>
      </c>
      <c r="AC47" s="3">
        <v>26</v>
      </c>
      <c r="AD47" s="3">
        <v>158</v>
      </c>
    </row>
    <row r="48" spans="1:30" x14ac:dyDescent="0.35">
      <c r="A48" s="4" t="s">
        <v>22</v>
      </c>
      <c r="B48" s="8">
        <v>5</v>
      </c>
      <c r="C48" s="8">
        <v>92</v>
      </c>
      <c r="D48" s="8">
        <v>3</v>
      </c>
      <c r="E48" s="8">
        <v>33</v>
      </c>
      <c r="F48" s="8">
        <v>33</v>
      </c>
      <c r="G48" s="8">
        <v>62</v>
      </c>
      <c r="H48" s="8">
        <v>8</v>
      </c>
      <c r="I48" s="8">
        <v>52</v>
      </c>
      <c r="J48" s="8">
        <v>11</v>
      </c>
      <c r="K48" s="8">
        <v>153</v>
      </c>
      <c r="L48" s="8">
        <v>15</v>
      </c>
      <c r="M48" s="8">
        <v>80</v>
      </c>
      <c r="N48" s="8">
        <v>6</v>
      </c>
      <c r="O48" s="8">
        <v>74</v>
      </c>
      <c r="P48" s="8">
        <v>0</v>
      </c>
      <c r="Q48" s="8">
        <v>0</v>
      </c>
      <c r="R48" s="8">
        <v>24</v>
      </c>
      <c r="S48" s="8">
        <v>0</v>
      </c>
      <c r="T48" s="8">
        <v>0</v>
      </c>
      <c r="U48" s="8">
        <v>0</v>
      </c>
      <c r="V48" s="8">
        <v>0</v>
      </c>
      <c r="W48" s="8">
        <v>22</v>
      </c>
      <c r="X48" s="8">
        <v>24</v>
      </c>
      <c r="Y48" s="8">
        <v>22</v>
      </c>
      <c r="Z48" s="8">
        <v>30</v>
      </c>
      <c r="AA48" s="8">
        <v>34</v>
      </c>
      <c r="AB48" s="8">
        <v>22</v>
      </c>
      <c r="AC48" s="3">
        <v>5</v>
      </c>
      <c r="AD48" s="3">
        <v>132</v>
      </c>
    </row>
    <row r="49" spans="1:30" x14ac:dyDescent="0.35">
      <c r="A49" s="4" t="s">
        <v>23</v>
      </c>
      <c r="B49" s="8">
        <v>2</v>
      </c>
      <c r="C49" s="8">
        <v>0</v>
      </c>
      <c r="D49" s="8">
        <v>0</v>
      </c>
      <c r="E49" s="8">
        <v>0</v>
      </c>
      <c r="F49" s="8">
        <v>0</v>
      </c>
      <c r="G49" s="8">
        <v>1</v>
      </c>
      <c r="H49" s="8">
        <v>1</v>
      </c>
      <c r="I49" s="8">
        <v>2</v>
      </c>
      <c r="J49" s="8">
        <v>2</v>
      </c>
      <c r="K49" s="8">
        <v>3</v>
      </c>
      <c r="L49" s="8">
        <v>0</v>
      </c>
      <c r="M49" s="8">
        <v>3</v>
      </c>
      <c r="N49" s="8">
        <v>1</v>
      </c>
      <c r="O49" s="8">
        <v>8</v>
      </c>
      <c r="P49" s="8">
        <v>42</v>
      </c>
      <c r="Q49" s="8">
        <v>2</v>
      </c>
      <c r="R49" s="8">
        <v>3</v>
      </c>
      <c r="S49" s="8">
        <v>80</v>
      </c>
      <c r="T49" s="8">
        <v>21</v>
      </c>
      <c r="U49" s="8">
        <v>33</v>
      </c>
      <c r="V49" s="8">
        <v>27</v>
      </c>
      <c r="W49" s="8">
        <v>12</v>
      </c>
      <c r="X49" s="8">
        <v>127</v>
      </c>
      <c r="Y49" s="8">
        <v>83</v>
      </c>
      <c r="Z49" s="8">
        <v>133</v>
      </c>
      <c r="AA49" s="8">
        <v>155</v>
      </c>
      <c r="AB49" s="8">
        <v>259</v>
      </c>
      <c r="AC49" s="3">
        <v>51</v>
      </c>
      <c r="AD49" s="3">
        <v>757</v>
      </c>
    </row>
    <row r="50" spans="1:30" x14ac:dyDescent="0.35">
      <c r="A50" s="4" t="s">
        <v>24</v>
      </c>
      <c r="B50" s="8">
        <v>3</v>
      </c>
      <c r="C50" s="8">
        <v>2</v>
      </c>
      <c r="D50" s="8">
        <v>7</v>
      </c>
      <c r="E50" s="8">
        <v>5</v>
      </c>
      <c r="F50" s="8">
        <v>4</v>
      </c>
      <c r="G50" s="8">
        <v>3</v>
      </c>
      <c r="H50" s="8">
        <v>3</v>
      </c>
      <c r="I50" s="8">
        <v>3</v>
      </c>
      <c r="J50" s="8">
        <v>9</v>
      </c>
      <c r="K50" s="8">
        <v>6</v>
      </c>
      <c r="L50" s="8">
        <v>5</v>
      </c>
      <c r="M50" s="8">
        <v>7</v>
      </c>
      <c r="N50" s="8">
        <v>70</v>
      </c>
      <c r="O50" s="8">
        <v>20</v>
      </c>
      <c r="P50" s="8">
        <v>1</v>
      </c>
      <c r="Q50" s="8">
        <v>0</v>
      </c>
      <c r="R50" s="8">
        <v>0</v>
      </c>
      <c r="S50" s="8">
        <v>0</v>
      </c>
      <c r="T50" s="8">
        <v>0</v>
      </c>
      <c r="U50" s="8">
        <v>0</v>
      </c>
      <c r="V50" s="8">
        <v>0</v>
      </c>
      <c r="W50" s="8">
        <v>3</v>
      </c>
      <c r="X50" s="8">
        <v>1</v>
      </c>
      <c r="Y50" s="8">
        <v>3</v>
      </c>
      <c r="Z50" s="8">
        <v>2</v>
      </c>
      <c r="AA50" s="8">
        <v>4</v>
      </c>
      <c r="AB50" s="8">
        <v>8</v>
      </c>
      <c r="AC50" s="3">
        <v>2</v>
      </c>
      <c r="AD50" s="3">
        <v>18</v>
      </c>
    </row>
    <row r="51" spans="1:30" x14ac:dyDescent="0.35">
      <c r="A51" s="4" t="s">
        <v>25</v>
      </c>
      <c r="B51" s="8">
        <v>25</v>
      </c>
      <c r="C51" s="8">
        <v>22</v>
      </c>
      <c r="D51" s="8">
        <v>36</v>
      </c>
      <c r="E51" s="8">
        <v>28</v>
      </c>
      <c r="F51" s="8">
        <v>28</v>
      </c>
      <c r="G51" s="8">
        <v>29</v>
      </c>
      <c r="H51" s="8">
        <v>30</v>
      </c>
      <c r="I51" s="8">
        <v>36</v>
      </c>
      <c r="J51" s="8">
        <v>58</v>
      </c>
      <c r="K51" s="8">
        <v>53</v>
      </c>
      <c r="L51" s="8">
        <v>44</v>
      </c>
      <c r="M51" s="8">
        <v>50</v>
      </c>
      <c r="N51" s="8">
        <v>46</v>
      </c>
      <c r="O51" s="8">
        <v>43</v>
      </c>
      <c r="P51" s="8">
        <v>0</v>
      </c>
      <c r="Q51" s="8">
        <v>0</v>
      </c>
      <c r="R51" s="8">
        <v>3</v>
      </c>
      <c r="S51" s="8">
        <v>7</v>
      </c>
      <c r="T51" s="8">
        <v>0</v>
      </c>
      <c r="U51" s="8">
        <v>6</v>
      </c>
      <c r="V51" s="8">
        <v>5</v>
      </c>
      <c r="W51" s="8">
        <v>8</v>
      </c>
      <c r="X51" s="8">
        <v>10</v>
      </c>
      <c r="Y51" s="8">
        <v>19</v>
      </c>
      <c r="Z51" s="8">
        <v>17</v>
      </c>
      <c r="AA51" s="8">
        <v>13</v>
      </c>
      <c r="AB51" s="8">
        <v>27</v>
      </c>
      <c r="AC51" s="3">
        <v>77</v>
      </c>
      <c r="AD51" s="3">
        <v>86</v>
      </c>
    </row>
    <row r="52" spans="1:30" x14ac:dyDescent="0.35">
      <c r="A52" s="4" t="s">
        <v>69</v>
      </c>
      <c r="B52" s="8">
        <v>27</v>
      </c>
      <c r="C52" s="8">
        <v>21</v>
      </c>
      <c r="D52" s="8">
        <v>19</v>
      </c>
      <c r="E52" s="8">
        <v>20</v>
      </c>
      <c r="F52" s="8">
        <v>23</v>
      </c>
      <c r="G52" s="8">
        <v>20</v>
      </c>
      <c r="H52" s="8">
        <v>29</v>
      </c>
      <c r="I52" s="8">
        <v>18</v>
      </c>
      <c r="J52" s="8">
        <v>22</v>
      </c>
      <c r="K52" s="8">
        <v>23</v>
      </c>
      <c r="L52" s="8">
        <v>20</v>
      </c>
      <c r="M52" s="8">
        <v>22</v>
      </c>
      <c r="N52" s="8">
        <v>17</v>
      </c>
      <c r="O52" s="8">
        <v>21</v>
      </c>
      <c r="P52" s="8">
        <v>4</v>
      </c>
      <c r="Q52" s="8">
        <v>10</v>
      </c>
      <c r="R52" s="8">
        <v>13</v>
      </c>
      <c r="S52" s="8">
        <v>7</v>
      </c>
      <c r="T52" s="8">
        <v>8</v>
      </c>
      <c r="U52" s="8">
        <v>14</v>
      </c>
      <c r="V52" s="8">
        <v>10</v>
      </c>
      <c r="W52" s="8">
        <v>14</v>
      </c>
      <c r="X52" s="8">
        <v>34</v>
      </c>
      <c r="Y52" s="8">
        <v>46</v>
      </c>
      <c r="Z52" s="8">
        <v>111</v>
      </c>
      <c r="AA52" s="8">
        <v>123</v>
      </c>
      <c r="AB52" s="8">
        <v>215</v>
      </c>
      <c r="AC52" s="3">
        <v>86</v>
      </c>
      <c r="AD52" s="3">
        <v>529</v>
      </c>
    </row>
    <row r="53" spans="1:30" x14ac:dyDescent="0.35">
      <c r="A53" s="4" t="s">
        <v>26</v>
      </c>
      <c r="B53" s="8">
        <v>3597</v>
      </c>
      <c r="C53" s="8">
        <v>611</v>
      </c>
      <c r="D53" s="8">
        <v>67</v>
      </c>
      <c r="E53" s="8">
        <v>15</v>
      </c>
      <c r="F53" s="8">
        <v>23</v>
      </c>
      <c r="G53" s="8">
        <v>16</v>
      </c>
      <c r="H53" s="8">
        <v>6</v>
      </c>
      <c r="I53" s="8">
        <v>16</v>
      </c>
      <c r="J53" s="8">
        <v>9</v>
      </c>
      <c r="K53" s="8">
        <v>6</v>
      </c>
      <c r="L53" s="8">
        <v>4</v>
      </c>
      <c r="M53" s="8">
        <v>14</v>
      </c>
      <c r="N53" s="8">
        <v>36</v>
      </c>
      <c r="O53" s="8">
        <v>14</v>
      </c>
      <c r="P53" s="8">
        <v>17</v>
      </c>
      <c r="Q53" s="8">
        <v>23</v>
      </c>
      <c r="R53" s="8">
        <v>17</v>
      </c>
      <c r="S53" s="8">
        <v>25</v>
      </c>
      <c r="T53" s="8">
        <v>14</v>
      </c>
      <c r="U53" s="8">
        <v>21</v>
      </c>
      <c r="V53" s="8">
        <v>25</v>
      </c>
      <c r="W53" s="8">
        <v>17</v>
      </c>
      <c r="X53" s="8">
        <v>82</v>
      </c>
      <c r="Y53" s="8">
        <v>77</v>
      </c>
      <c r="Z53" s="8">
        <v>87</v>
      </c>
      <c r="AA53" s="8">
        <v>90</v>
      </c>
      <c r="AB53" s="8">
        <v>87</v>
      </c>
      <c r="AC53" s="3">
        <v>53</v>
      </c>
      <c r="AD53" s="3">
        <v>423</v>
      </c>
    </row>
    <row r="54" spans="1:30" x14ac:dyDescent="0.35">
      <c r="A54" s="4" t="s">
        <v>28</v>
      </c>
      <c r="B54" s="8">
        <v>0</v>
      </c>
      <c r="C54" s="8">
        <v>0</v>
      </c>
      <c r="D54" s="8">
        <v>0</v>
      </c>
      <c r="E54" s="8">
        <v>1</v>
      </c>
      <c r="F54" s="8">
        <v>0</v>
      </c>
      <c r="G54" s="8">
        <v>110</v>
      </c>
      <c r="H54" s="8">
        <v>32</v>
      </c>
      <c r="I54" s="8">
        <v>0</v>
      </c>
      <c r="J54" s="8">
        <v>87</v>
      </c>
      <c r="K54" s="8">
        <v>315</v>
      </c>
      <c r="L54" s="8">
        <v>446</v>
      </c>
      <c r="M54" s="8">
        <v>0</v>
      </c>
      <c r="N54" s="8">
        <v>253</v>
      </c>
      <c r="O54" s="8">
        <v>402</v>
      </c>
      <c r="P54" s="8">
        <v>0</v>
      </c>
      <c r="Q54" s="8">
        <v>1317</v>
      </c>
      <c r="R54" s="8">
        <v>274</v>
      </c>
      <c r="S54" s="8">
        <v>8</v>
      </c>
      <c r="T54" s="8">
        <v>0</v>
      </c>
      <c r="U54" s="8">
        <v>1</v>
      </c>
      <c r="V54" s="8">
        <v>0</v>
      </c>
      <c r="W54" s="8">
        <v>10400</v>
      </c>
      <c r="X54" s="8">
        <v>1599</v>
      </c>
      <c r="Y54" s="8">
        <v>10401</v>
      </c>
      <c r="Z54" s="8">
        <v>4290</v>
      </c>
      <c r="AA54" s="8">
        <v>61</v>
      </c>
      <c r="AB54" s="8">
        <v>33</v>
      </c>
      <c r="AC54" s="3">
        <v>103</v>
      </c>
      <c r="AD54" s="3">
        <v>16384</v>
      </c>
    </row>
    <row r="55" spans="1:30" x14ac:dyDescent="0.35">
      <c r="A55" s="4" t="s">
        <v>27</v>
      </c>
      <c r="B55" s="8">
        <v>30</v>
      </c>
      <c r="C55" s="8">
        <v>26</v>
      </c>
      <c r="D55" s="8">
        <v>13</v>
      </c>
      <c r="E55" s="8">
        <v>20</v>
      </c>
      <c r="F55" s="8">
        <v>23</v>
      </c>
      <c r="G55" s="8">
        <v>19</v>
      </c>
      <c r="H55" s="8">
        <v>17</v>
      </c>
      <c r="I55" s="8">
        <v>23</v>
      </c>
      <c r="J55" s="8">
        <v>10</v>
      </c>
      <c r="K55" s="8">
        <v>9</v>
      </c>
      <c r="L55" s="8">
        <v>17</v>
      </c>
      <c r="M55" s="8">
        <v>16</v>
      </c>
      <c r="N55" s="8">
        <v>12</v>
      </c>
      <c r="O55" s="8">
        <v>10</v>
      </c>
      <c r="P55" s="8">
        <v>0</v>
      </c>
      <c r="Q55" s="8">
        <v>0</v>
      </c>
      <c r="R55" s="8">
        <v>0</v>
      </c>
      <c r="S55" s="8">
        <v>0</v>
      </c>
      <c r="T55" s="8">
        <v>0</v>
      </c>
      <c r="U55" s="8">
        <v>0</v>
      </c>
      <c r="V55" s="8">
        <v>0</v>
      </c>
      <c r="W55" s="8">
        <v>0</v>
      </c>
      <c r="X55" s="8">
        <v>0</v>
      </c>
      <c r="Y55" s="8">
        <v>0</v>
      </c>
      <c r="Z55" s="8">
        <v>61</v>
      </c>
      <c r="AA55" s="8">
        <v>142</v>
      </c>
      <c r="AB55" s="8">
        <v>844</v>
      </c>
      <c r="AC55" s="3">
        <v>253</v>
      </c>
      <c r="AD55" s="3">
        <v>991</v>
      </c>
    </row>
    <row r="56" spans="1:30" x14ac:dyDescent="0.35">
      <c r="A56" s="4" t="s">
        <v>70</v>
      </c>
      <c r="B56" s="8">
        <v>0</v>
      </c>
      <c r="C56" s="8">
        <v>3</v>
      </c>
      <c r="D56" s="8">
        <v>0</v>
      </c>
      <c r="E56" s="8">
        <v>7</v>
      </c>
      <c r="F56" s="8">
        <v>0</v>
      </c>
      <c r="G56" s="8">
        <v>0</v>
      </c>
      <c r="H56" s="8">
        <v>0</v>
      </c>
      <c r="I56" s="8">
        <v>0</v>
      </c>
      <c r="J56" s="8">
        <v>0</v>
      </c>
      <c r="K56" s="8">
        <v>0</v>
      </c>
      <c r="L56" s="8">
        <v>0</v>
      </c>
      <c r="M56" s="8">
        <v>0</v>
      </c>
      <c r="N56" s="8">
        <v>0</v>
      </c>
      <c r="O56" s="8">
        <v>0</v>
      </c>
      <c r="P56" s="8">
        <v>26</v>
      </c>
      <c r="Q56" s="8">
        <v>24</v>
      </c>
      <c r="R56" s="8">
        <v>26</v>
      </c>
      <c r="S56" s="8">
        <v>36</v>
      </c>
      <c r="T56" s="8">
        <v>0</v>
      </c>
      <c r="U56" s="8">
        <v>21</v>
      </c>
      <c r="V56" s="8">
        <v>45</v>
      </c>
      <c r="W56" s="8">
        <v>24</v>
      </c>
      <c r="X56" s="8">
        <v>112</v>
      </c>
      <c r="Y56" s="8">
        <v>90</v>
      </c>
      <c r="Z56" s="8">
        <v>89</v>
      </c>
      <c r="AA56" s="8">
        <v>72</v>
      </c>
      <c r="AB56" s="8">
        <v>52</v>
      </c>
      <c r="AC56" s="3">
        <v>51</v>
      </c>
      <c r="AD56" s="3">
        <v>415</v>
      </c>
    </row>
    <row r="57" spans="1:30" x14ac:dyDescent="0.35">
      <c r="A57" s="4" t="s">
        <v>71</v>
      </c>
      <c r="B57" s="8">
        <v>145</v>
      </c>
      <c r="C57" s="8">
        <v>47</v>
      </c>
      <c r="D57" s="8">
        <v>43</v>
      </c>
      <c r="E57" s="8">
        <v>65</v>
      </c>
      <c r="F57" s="8">
        <v>54</v>
      </c>
      <c r="G57" s="8">
        <v>60</v>
      </c>
      <c r="H57" s="8">
        <v>75</v>
      </c>
      <c r="I57" s="8">
        <v>89</v>
      </c>
      <c r="J57" s="8">
        <v>56</v>
      </c>
      <c r="K57" s="8">
        <v>52</v>
      </c>
      <c r="L57" s="8">
        <v>56</v>
      </c>
      <c r="M57" s="8">
        <v>126</v>
      </c>
      <c r="N57" s="8">
        <v>368</v>
      </c>
      <c r="O57" s="8">
        <v>146</v>
      </c>
      <c r="P57" s="8">
        <v>0</v>
      </c>
      <c r="Q57" s="8">
        <v>0</v>
      </c>
      <c r="R57" s="8">
        <v>0</v>
      </c>
      <c r="S57" s="8">
        <v>0</v>
      </c>
      <c r="T57" s="8">
        <v>2</v>
      </c>
      <c r="U57" s="8">
        <v>0</v>
      </c>
      <c r="V57" s="8">
        <v>0</v>
      </c>
      <c r="W57" s="8">
        <v>2</v>
      </c>
      <c r="X57" s="8">
        <v>0</v>
      </c>
      <c r="Y57" s="8">
        <v>4</v>
      </c>
      <c r="Z57" s="8">
        <v>10</v>
      </c>
      <c r="AA57" s="8">
        <v>0</v>
      </c>
      <c r="AB57" s="8">
        <v>0</v>
      </c>
      <c r="AC57" s="3">
        <v>0</v>
      </c>
      <c r="AD57" s="3">
        <v>14</v>
      </c>
    </row>
    <row r="58" spans="1:30" x14ac:dyDescent="0.35">
      <c r="A58" s="4" t="s">
        <v>72</v>
      </c>
      <c r="B58" s="8">
        <v>14</v>
      </c>
      <c r="C58" s="8">
        <v>11</v>
      </c>
      <c r="D58" s="8">
        <v>12</v>
      </c>
      <c r="E58" s="8">
        <v>17</v>
      </c>
      <c r="F58" s="8">
        <v>24</v>
      </c>
      <c r="G58" s="8">
        <v>20</v>
      </c>
      <c r="H58" s="8">
        <v>18</v>
      </c>
      <c r="I58" s="8">
        <v>9</v>
      </c>
      <c r="J58" s="8">
        <v>15</v>
      </c>
      <c r="K58" s="8">
        <v>13</v>
      </c>
      <c r="L58" s="8">
        <v>7</v>
      </c>
      <c r="M58" s="8">
        <v>10</v>
      </c>
      <c r="N58" s="8">
        <v>21</v>
      </c>
      <c r="O58" s="8">
        <v>14</v>
      </c>
      <c r="P58" s="8">
        <v>32</v>
      </c>
      <c r="Q58" s="8">
        <v>58</v>
      </c>
      <c r="R58" s="8">
        <v>58</v>
      </c>
      <c r="S58" s="8">
        <v>38</v>
      </c>
      <c r="T58" s="8">
        <v>24</v>
      </c>
      <c r="U58" s="8">
        <v>125</v>
      </c>
      <c r="V58" s="8">
        <v>245</v>
      </c>
      <c r="W58" s="8">
        <v>397</v>
      </c>
      <c r="X58" s="8">
        <v>186</v>
      </c>
      <c r="Y58" s="8">
        <v>791</v>
      </c>
      <c r="Z58" s="8">
        <v>300</v>
      </c>
      <c r="AA58" s="8">
        <v>278</v>
      </c>
      <c r="AB58" s="8">
        <v>290</v>
      </c>
      <c r="AC58" s="3">
        <v>243</v>
      </c>
      <c r="AD58" s="3">
        <v>1845</v>
      </c>
    </row>
    <row r="59" spans="1:30" x14ac:dyDescent="0.35">
      <c r="A59" s="4" t="s">
        <v>73</v>
      </c>
      <c r="B59" s="8">
        <v>150</v>
      </c>
      <c r="C59" s="8">
        <v>224</v>
      </c>
      <c r="D59" s="8">
        <v>216</v>
      </c>
      <c r="E59" s="8">
        <v>190</v>
      </c>
      <c r="F59" s="8">
        <v>260</v>
      </c>
      <c r="G59" s="8">
        <v>329</v>
      </c>
      <c r="H59" s="8">
        <v>229</v>
      </c>
      <c r="I59" s="8">
        <v>372</v>
      </c>
      <c r="J59" s="8">
        <v>347</v>
      </c>
      <c r="K59" s="8">
        <v>458</v>
      </c>
      <c r="L59" s="8">
        <v>317</v>
      </c>
      <c r="M59" s="8">
        <v>476</v>
      </c>
      <c r="N59" s="8">
        <v>441</v>
      </c>
      <c r="O59" s="8">
        <v>521</v>
      </c>
      <c r="P59" s="8">
        <v>1</v>
      </c>
      <c r="Q59" s="8">
        <v>8</v>
      </c>
      <c r="R59" s="8">
        <v>6</v>
      </c>
      <c r="S59" s="8">
        <v>7</v>
      </c>
      <c r="T59" s="8">
        <v>24</v>
      </c>
      <c r="U59" s="8">
        <v>4</v>
      </c>
      <c r="V59" s="8">
        <v>5</v>
      </c>
      <c r="W59" s="8">
        <v>22</v>
      </c>
      <c r="X59" s="8">
        <v>22</v>
      </c>
      <c r="Y59" s="8">
        <v>55</v>
      </c>
      <c r="Z59" s="8">
        <v>54</v>
      </c>
      <c r="AA59" s="8">
        <v>71</v>
      </c>
      <c r="AB59" s="8">
        <v>45</v>
      </c>
      <c r="AC59" s="3">
        <v>34</v>
      </c>
      <c r="AD59" s="3">
        <v>247</v>
      </c>
    </row>
    <row r="60" spans="1:30" x14ac:dyDescent="0.35">
      <c r="A60" s="4" t="s">
        <v>29</v>
      </c>
      <c r="B60" s="8">
        <v>150</v>
      </c>
      <c r="C60" s="8">
        <v>92</v>
      </c>
      <c r="D60" s="8">
        <v>115</v>
      </c>
      <c r="E60" s="8">
        <v>120</v>
      </c>
      <c r="F60" s="8">
        <v>134</v>
      </c>
      <c r="G60" s="8">
        <v>138</v>
      </c>
      <c r="H60" s="8">
        <v>135</v>
      </c>
      <c r="I60" s="8">
        <v>178</v>
      </c>
      <c r="J60" s="8">
        <v>166</v>
      </c>
      <c r="K60" s="8">
        <v>212</v>
      </c>
      <c r="L60" s="8">
        <v>203</v>
      </c>
      <c r="M60" s="8">
        <v>228</v>
      </c>
      <c r="N60" s="8">
        <v>210</v>
      </c>
      <c r="O60" s="8">
        <v>249</v>
      </c>
      <c r="P60" s="8">
        <v>0</v>
      </c>
      <c r="Q60" s="8">
        <v>0</v>
      </c>
      <c r="R60" s="8">
        <v>0</v>
      </c>
      <c r="S60" s="8">
        <v>0</v>
      </c>
      <c r="T60" s="8">
        <v>0</v>
      </c>
      <c r="U60" s="8">
        <v>14</v>
      </c>
      <c r="V60" s="8">
        <v>49</v>
      </c>
      <c r="W60" s="8">
        <v>50</v>
      </c>
      <c r="X60" s="8">
        <v>0</v>
      </c>
      <c r="Y60" s="8">
        <v>113</v>
      </c>
      <c r="Z60" s="8">
        <v>780</v>
      </c>
      <c r="AA60" s="8">
        <v>1190</v>
      </c>
      <c r="AB60" s="8">
        <v>1598</v>
      </c>
      <c r="AC60" s="3">
        <v>657</v>
      </c>
      <c r="AD60" s="3">
        <v>3681</v>
      </c>
    </row>
    <row r="61" spans="1:30" x14ac:dyDescent="0.35">
      <c r="A61" s="4" t="s">
        <v>74</v>
      </c>
      <c r="B61" s="8">
        <v>16</v>
      </c>
      <c r="C61" s="8">
        <v>7</v>
      </c>
      <c r="D61" s="8">
        <v>7</v>
      </c>
      <c r="E61" s="8">
        <v>6</v>
      </c>
      <c r="F61" s="8">
        <v>7</v>
      </c>
      <c r="G61" s="8">
        <v>16</v>
      </c>
      <c r="H61" s="8">
        <v>7</v>
      </c>
      <c r="I61" s="8">
        <v>15</v>
      </c>
      <c r="J61" s="8">
        <v>11</v>
      </c>
      <c r="K61" s="8">
        <v>20</v>
      </c>
      <c r="L61" s="8">
        <v>19</v>
      </c>
      <c r="M61" s="8">
        <v>18</v>
      </c>
      <c r="N61" s="8">
        <v>12</v>
      </c>
      <c r="O61" s="8">
        <v>28</v>
      </c>
      <c r="P61" s="8">
        <v>44</v>
      </c>
      <c r="Q61" s="8">
        <v>72</v>
      </c>
      <c r="R61" s="8">
        <v>99</v>
      </c>
      <c r="S61" s="8">
        <v>98</v>
      </c>
      <c r="T61" s="8">
        <v>60</v>
      </c>
      <c r="U61" s="8">
        <v>84</v>
      </c>
      <c r="V61" s="8">
        <v>72</v>
      </c>
      <c r="W61" s="8">
        <v>104</v>
      </c>
      <c r="X61" s="8">
        <v>309</v>
      </c>
      <c r="Y61" s="8">
        <v>220</v>
      </c>
      <c r="Z61" s="8">
        <v>777</v>
      </c>
      <c r="AA61" s="8">
        <v>585</v>
      </c>
      <c r="AB61" s="8">
        <v>809</v>
      </c>
      <c r="AC61" s="3">
        <v>369</v>
      </c>
      <c r="AD61" s="3">
        <v>2700</v>
      </c>
    </row>
    <row r="62" spans="1:30" x14ac:dyDescent="0.35">
      <c r="A62" s="4" t="s">
        <v>30</v>
      </c>
      <c r="B62" s="8">
        <v>2</v>
      </c>
      <c r="C62" s="8">
        <v>0</v>
      </c>
      <c r="D62" s="8">
        <v>0</v>
      </c>
      <c r="E62" s="8">
        <v>0</v>
      </c>
      <c r="F62" s="8">
        <v>1</v>
      </c>
      <c r="G62" s="8">
        <v>0</v>
      </c>
      <c r="H62" s="8">
        <v>0</v>
      </c>
      <c r="I62" s="8">
        <v>0</v>
      </c>
      <c r="J62" s="8">
        <v>2</v>
      </c>
      <c r="K62" s="8">
        <v>0</v>
      </c>
      <c r="L62" s="8">
        <v>0</v>
      </c>
      <c r="M62" s="8">
        <v>0</v>
      </c>
      <c r="N62" s="8">
        <v>0</v>
      </c>
      <c r="O62" s="8">
        <v>0</v>
      </c>
      <c r="P62" s="8">
        <v>2</v>
      </c>
      <c r="Q62" s="8">
        <v>6</v>
      </c>
      <c r="R62" s="8">
        <v>4</v>
      </c>
      <c r="S62" s="8">
        <v>9</v>
      </c>
      <c r="T62" s="8">
        <v>4</v>
      </c>
      <c r="U62" s="8">
        <v>3</v>
      </c>
      <c r="V62" s="8">
        <v>10</v>
      </c>
      <c r="W62" s="8">
        <v>13</v>
      </c>
      <c r="X62" s="8">
        <v>21</v>
      </c>
      <c r="Y62" s="8">
        <v>30</v>
      </c>
      <c r="Z62" s="8">
        <v>36</v>
      </c>
      <c r="AA62" s="8">
        <v>45</v>
      </c>
      <c r="AB62" s="8">
        <v>68</v>
      </c>
      <c r="AC62" s="9">
        <v>21</v>
      </c>
      <c r="AD62" s="3">
        <v>201</v>
      </c>
    </row>
    <row r="63" spans="1:30" x14ac:dyDescent="0.35">
      <c r="A63" s="4" t="s">
        <v>75</v>
      </c>
      <c r="B63" s="8">
        <v>32</v>
      </c>
      <c r="C63" s="8">
        <v>20</v>
      </c>
      <c r="D63" s="8">
        <v>21</v>
      </c>
      <c r="E63" s="8">
        <v>21</v>
      </c>
      <c r="F63" s="8">
        <v>29</v>
      </c>
      <c r="G63" s="8">
        <v>43</v>
      </c>
      <c r="H63" s="8">
        <v>41</v>
      </c>
      <c r="I63" s="8">
        <v>44</v>
      </c>
      <c r="J63" s="8">
        <v>103</v>
      </c>
      <c r="K63" s="8">
        <v>71</v>
      </c>
      <c r="L63" s="8">
        <v>82</v>
      </c>
      <c r="M63" s="8">
        <v>82</v>
      </c>
      <c r="N63" s="8">
        <v>95</v>
      </c>
      <c r="O63" s="8">
        <v>12</v>
      </c>
      <c r="P63" s="8">
        <v>0</v>
      </c>
      <c r="Q63" s="8">
        <v>0</v>
      </c>
      <c r="R63" s="8">
        <v>0</v>
      </c>
      <c r="S63" s="8">
        <v>0</v>
      </c>
      <c r="T63" s="8">
        <v>0</v>
      </c>
      <c r="U63" s="8">
        <v>0</v>
      </c>
      <c r="V63" s="8">
        <v>0</v>
      </c>
      <c r="W63" s="8">
        <v>0</v>
      </c>
      <c r="X63" s="8">
        <v>0</v>
      </c>
      <c r="Y63" s="8">
        <v>0</v>
      </c>
      <c r="Z63" s="8">
        <v>2</v>
      </c>
      <c r="AA63" s="8">
        <v>1</v>
      </c>
      <c r="AB63" s="8">
        <v>2</v>
      </c>
      <c r="AC63" s="3">
        <v>0</v>
      </c>
      <c r="AD63" s="3">
        <v>5</v>
      </c>
    </row>
    <row r="64" spans="1:30" x14ac:dyDescent="0.35">
      <c r="A64" s="4" t="s">
        <v>31</v>
      </c>
      <c r="B64" s="8">
        <v>0</v>
      </c>
      <c r="C64" s="8">
        <v>0</v>
      </c>
      <c r="D64" s="8">
        <v>24</v>
      </c>
      <c r="E64" s="8">
        <v>0</v>
      </c>
      <c r="F64" s="8">
        <v>0</v>
      </c>
      <c r="G64" s="8">
        <v>0</v>
      </c>
      <c r="H64" s="8">
        <v>0</v>
      </c>
      <c r="I64" s="8">
        <v>0</v>
      </c>
      <c r="J64" s="8">
        <v>0</v>
      </c>
      <c r="K64" s="8">
        <v>0</v>
      </c>
      <c r="L64" s="8">
        <v>0</v>
      </c>
      <c r="M64" s="8">
        <v>0</v>
      </c>
      <c r="N64" s="8">
        <v>0</v>
      </c>
      <c r="O64" s="8">
        <v>0</v>
      </c>
      <c r="P64" s="8">
        <v>5</v>
      </c>
      <c r="Q64" s="8">
        <v>7</v>
      </c>
      <c r="R64" s="8">
        <v>9</v>
      </c>
      <c r="S64" s="8">
        <v>0</v>
      </c>
      <c r="T64" s="8">
        <v>9</v>
      </c>
      <c r="U64" s="8">
        <v>0</v>
      </c>
      <c r="V64" s="8">
        <v>0</v>
      </c>
      <c r="W64" s="8">
        <v>25</v>
      </c>
      <c r="X64" s="8">
        <v>33</v>
      </c>
      <c r="Y64" s="8">
        <v>34</v>
      </c>
      <c r="Z64" s="8">
        <v>94</v>
      </c>
      <c r="AA64" s="8">
        <v>132</v>
      </c>
      <c r="AB64" s="8">
        <v>300</v>
      </c>
      <c r="AC64" s="3">
        <v>115</v>
      </c>
      <c r="AD64" s="3">
        <v>593</v>
      </c>
    </row>
    <row r="65" spans="1:30" x14ac:dyDescent="0.35">
      <c r="A65" s="4" t="s">
        <v>76</v>
      </c>
      <c r="B65" s="8">
        <v>15</v>
      </c>
      <c r="C65" s="8">
        <v>17</v>
      </c>
      <c r="D65" s="8">
        <v>17</v>
      </c>
      <c r="E65" s="8">
        <v>16</v>
      </c>
      <c r="F65" s="8">
        <v>26</v>
      </c>
      <c r="G65" s="8">
        <v>32</v>
      </c>
      <c r="H65" s="8">
        <v>25</v>
      </c>
      <c r="I65" s="8">
        <v>32</v>
      </c>
      <c r="J65" s="8">
        <v>23</v>
      </c>
      <c r="K65" s="8">
        <v>34</v>
      </c>
      <c r="L65" s="8">
        <v>40</v>
      </c>
      <c r="M65" s="8">
        <v>47</v>
      </c>
      <c r="N65" s="8">
        <v>61</v>
      </c>
      <c r="O65" s="8">
        <v>48</v>
      </c>
      <c r="P65" s="8">
        <v>0</v>
      </c>
      <c r="Q65" s="8">
        <v>0</v>
      </c>
      <c r="R65" s="8">
        <v>24</v>
      </c>
      <c r="S65" s="8">
        <v>0</v>
      </c>
      <c r="T65" s="8">
        <v>0</v>
      </c>
      <c r="U65" s="8">
        <v>0</v>
      </c>
      <c r="V65" s="8">
        <v>0</v>
      </c>
      <c r="W65" s="8">
        <v>0</v>
      </c>
      <c r="X65" s="8">
        <v>0</v>
      </c>
      <c r="Y65" s="8">
        <v>2</v>
      </c>
      <c r="Z65" s="8">
        <v>0</v>
      </c>
      <c r="AA65" s="8">
        <v>2</v>
      </c>
      <c r="AB65" s="8">
        <v>0</v>
      </c>
      <c r="AC65" s="9">
        <v>2</v>
      </c>
      <c r="AD65" s="3">
        <v>26</v>
      </c>
    </row>
    <row r="66" spans="1:30" x14ac:dyDescent="0.35">
      <c r="A66" s="4" t="s">
        <v>77</v>
      </c>
      <c r="B66" s="8">
        <v>0</v>
      </c>
      <c r="C66" s="8">
        <v>0</v>
      </c>
      <c r="D66" s="8">
        <v>0</v>
      </c>
      <c r="E66" s="8">
        <v>0</v>
      </c>
      <c r="F66" s="8">
        <v>0</v>
      </c>
      <c r="G66" s="8">
        <v>0</v>
      </c>
      <c r="H66" s="8">
        <v>0</v>
      </c>
      <c r="I66" s="8">
        <v>0</v>
      </c>
      <c r="J66" s="8">
        <v>0</v>
      </c>
      <c r="K66" s="8">
        <v>0</v>
      </c>
      <c r="L66" s="8">
        <v>0</v>
      </c>
      <c r="M66" s="8">
        <v>0</v>
      </c>
      <c r="N66" s="8">
        <v>7</v>
      </c>
      <c r="O66" s="8">
        <v>20</v>
      </c>
      <c r="P66" s="8">
        <v>23</v>
      </c>
      <c r="Q66" s="8">
        <v>0</v>
      </c>
      <c r="R66" s="8">
        <v>20</v>
      </c>
      <c r="S66" s="8">
        <v>48</v>
      </c>
      <c r="T66" s="8">
        <v>19</v>
      </c>
      <c r="U66" s="8">
        <v>19</v>
      </c>
      <c r="V66" s="8">
        <v>22</v>
      </c>
      <c r="W66" s="8">
        <v>29</v>
      </c>
      <c r="X66" s="8">
        <v>91</v>
      </c>
      <c r="Y66" s="8">
        <v>89</v>
      </c>
      <c r="Z66" s="8">
        <v>65</v>
      </c>
      <c r="AA66" s="8">
        <v>115</v>
      </c>
      <c r="AB66" s="8">
        <v>144</v>
      </c>
      <c r="AC66" s="3">
        <v>141</v>
      </c>
      <c r="AD66" s="3">
        <v>504</v>
      </c>
    </row>
    <row r="67" spans="1:30" x14ac:dyDescent="0.35">
      <c r="A67" s="4" t="s">
        <v>78</v>
      </c>
      <c r="B67" s="8">
        <v>12</v>
      </c>
      <c r="C67" s="8">
        <v>17</v>
      </c>
      <c r="D67" s="8">
        <v>0</v>
      </c>
      <c r="E67" s="8">
        <v>0</v>
      </c>
      <c r="F67" s="8">
        <v>0</v>
      </c>
      <c r="G67" s="8">
        <v>0</v>
      </c>
      <c r="H67" s="8">
        <v>13</v>
      </c>
      <c r="I67" s="8">
        <v>13</v>
      </c>
      <c r="J67" s="8">
        <v>0</v>
      </c>
      <c r="K67" s="8">
        <v>6</v>
      </c>
      <c r="L67" s="8">
        <v>2</v>
      </c>
      <c r="M67" s="8">
        <v>5</v>
      </c>
      <c r="N67" s="8">
        <v>7</v>
      </c>
      <c r="O67" s="8">
        <v>7</v>
      </c>
      <c r="P67" s="8">
        <v>0</v>
      </c>
      <c r="Q67" s="8">
        <v>0</v>
      </c>
      <c r="R67" s="8">
        <v>0</v>
      </c>
      <c r="S67" s="8">
        <v>0</v>
      </c>
      <c r="T67" s="8">
        <v>0</v>
      </c>
      <c r="U67" s="8">
        <v>0</v>
      </c>
      <c r="V67" s="8">
        <v>0</v>
      </c>
      <c r="W67" s="8">
        <v>0</v>
      </c>
      <c r="X67" s="8">
        <v>0</v>
      </c>
      <c r="Y67" s="8">
        <v>0</v>
      </c>
      <c r="Z67" s="8">
        <v>0</v>
      </c>
      <c r="AA67" s="8">
        <v>0</v>
      </c>
      <c r="AB67" s="8">
        <v>0</v>
      </c>
      <c r="AC67" s="3">
        <v>7</v>
      </c>
      <c r="AD67" s="3">
        <v>27</v>
      </c>
    </row>
    <row r="68" spans="1:30" x14ac:dyDescent="0.35">
      <c r="A68" s="4" t="s">
        <v>33</v>
      </c>
      <c r="B68" s="8">
        <v>0</v>
      </c>
      <c r="C68" s="8">
        <v>0</v>
      </c>
      <c r="D68" s="8">
        <v>0</v>
      </c>
      <c r="E68" s="8">
        <v>0</v>
      </c>
      <c r="F68" s="8">
        <v>0</v>
      </c>
      <c r="G68" s="8">
        <v>0</v>
      </c>
      <c r="H68" s="8">
        <v>0</v>
      </c>
      <c r="I68" s="8">
        <v>0</v>
      </c>
      <c r="J68" s="8">
        <v>0</v>
      </c>
      <c r="K68" s="8">
        <v>0</v>
      </c>
      <c r="L68" s="8">
        <v>0</v>
      </c>
      <c r="M68" s="8">
        <v>0</v>
      </c>
      <c r="N68" s="8">
        <v>1</v>
      </c>
      <c r="O68" s="8">
        <v>0</v>
      </c>
      <c r="P68" s="8">
        <v>0</v>
      </c>
      <c r="Q68" s="8">
        <v>0</v>
      </c>
      <c r="R68" s="8">
        <v>0</v>
      </c>
      <c r="S68" s="8">
        <v>0</v>
      </c>
      <c r="T68" s="8">
        <v>0</v>
      </c>
      <c r="U68" s="8">
        <v>0</v>
      </c>
      <c r="V68" s="8">
        <v>0</v>
      </c>
      <c r="W68" s="8">
        <v>0</v>
      </c>
      <c r="X68" s="8">
        <v>0</v>
      </c>
      <c r="Y68" s="8">
        <v>0</v>
      </c>
      <c r="Z68" s="8">
        <v>29</v>
      </c>
      <c r="AA68" s="8">
        <v>26</v>
      </c>
      <c r="AB68" s="8">
        <v>13</v>
      </c>
      <c r="AC68" s="3">
        <v>7</v>
      </c>
      <c r="AD68" s="3">
        <v>68</v>
      </c>
    </row>
    <row r="69" spans="1:30" x14ac:dyDescent="0.35">
      <c r="A69" s="4" t="s">
        <v>34</v>
      </c>
      <c r="B69" s="8">
        <v>0</v>
      </c>
      <c r="C69" s="8">
        <v>4</v>
      </c>
      <c r="D69" s="8">
        <v>8</v>
      </c>
      <c r="E69" s="8">
        <v>7</v>
      </c>
      <c r="F69" s="8">
        <v>1</v>
      </c>
      <c r="G69" s="8">
        <v>2</v>
      </c>
      <c r="H69" s="8">
        <v>1</v>
      </c>
      <c r="I69" s="8">
        <v>1</v>
      </c>
      <c r="J69" s="8">
        <v>3</v>
      </c>
      <c r="K69" s="8">
        <v>1</v>
      </c>
      <c r="L69" s="8">
        <v>3</v>
      </c>
      <c r="M69" s="8">
        <v>6</v>
      </c>
      <c r="N69" s="8">
        <v>7</v>
      </c>
      <c r="O69" s="8">
        <v>14</v>
      </c>
      <c r="P69" s="8">
        <v>0</v>
      </c>
      <c r="Q69" s="8">
        <v>0</v>
      </c>
      <c r="R69" s="8">
        <v>0</v>
      </c>
      <c r="S69" s="8">
        <v>0</v>
      </c>
      <c r="T69" s="8">
        <v>0</v>
      </c>
      <c r="U69" s="8">
        <v>1</v>
      </c>
      <c r="V69" s="8">
        <v>0</v>
      </c>
      <c r="W69" s="8">
        <v>0</v>
      </c>
      <c r="X69" s="8">
        <v>0</v>
      </c>
      <c r="Y69" s="8">
        <v>0</v>
      </c>
      <c r="Z69" s="8">
        <v>1</v>
      </c>
      <c r="AA69" s="8">
        <v>0</v>
      </c>
      <c r="AB69" s="8">
        <v>0</v>
      </c>
      <c r="AC69" s="3">
        <v>1</v>
      </c>
      <c r="AD69" s="3">
        <v>2</v>
      </c>
    </row>
    <row r="70" spans="1:30" x14ac:dyDescent="0.35">
      <c r="A70" s="4" t="s">
        <v>79</v>
      </c>
      <c r="B70" s="8">
        <v>0</v>
      </c>
      <c r="C70" s="8">
        <v>0</v>
      </c>
      <c r="D70" s="8">
        <v>0</v>
      </c>
      <c r="E70" s="8">
        <v>1</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14</v>
      </c>
      <c r="Y70" s="8">
        <v>0</v>
      </c>
      <c r="Z70" s="8">
        <v>19</v>
      </c>
      <c r="AA70" s="8">
        <v>5</v>
      </c>
      <c r="AB70" s="8">
        <v>13</v>
      </c>
      <c r="AC70" s="3">
        <v>29</v>
      </c>
      <c r="AD70" s="3">
        <v>51</v>
      </c>
    </row>
    <row r="71" spans="1:30" x14ac:dyDescent="0.35">
      <c r="A71" s="4" t="s">
        <v>35</v>
      </c>
      <c r="B71" s="8">
        <v>45</v>
      </c>
      <c r="C71" s="8">
        <v>42</v>
      </c>
      <c r="D71" s="8">
        <v>29</v>
      </c>
      <c r="E71" s="8">
        <v>28</v>
      </c>
      <c r="F71" s="8">
        <v>50</v>
      </c>
      <c r="G71" s="8">
        <v>41</v>
      </c>
      <c r="H71" s="8">
        <v>44</v>
      </c>
      <c r="I71" s="8">
        <v>38</v>
      </c>
      <c r="J71" s="8">
        <v>49</v>
      </c>
      <c r="K71" s="8">
        <v>57</v>
      </c>
      <c r="L71" s="8">
        <v>72</v>
      </c>
      <c r="M71" s="8">
        <v>69</v>
      </c>
      <c r="N71" s="8">
        <v>22</v>
      </c>
      <c r="O71" s="8">
        <v>30</v>
      </c>
      <c r="P71" s="8">
        <v>0</v>
      </c>
      <c r="Q71" s="8">
        <v>0</v>
      </c>
      <c r="R71" s="8">
        <v>0</v>
      </c>
      <c r="S71" s="8">
        <v>0</v>
      </c>
      <c r="T71" s="8">
        <v>0</v>
      </c>
      <c r="U71" s="8">
        <v>0</v>
      </c>
      <c r="V71" s="8">
        <v>0</v>
      </c>
      <c r="W71" s="8">
        <v>0</v>
      </c>
      <c r="X71" s="8">
        <v>0</v>
      </c>
      <c r="Y71" s="8">
        <v>0</v>
      </c>
      <c r="Z71" s="8">
        <v>1</v>
      </c>
      <c r="AA71" s="8">
        <v>0</v>
      </c>
      <c r="AB71" s="8">
        <v>0</v>
      </c>
      <c r="AC71" s="3">
        <v>0</v>
      </c>
      <c r="AD71" s="3">
        <v>1</v>
      </c>
    </row>
    <row r="72" spans="1:30" x14ac:dyDescent="0.35">
      <c r="A72" s="4" t="s">
        <v>36</v>
      </c>
      <c r="B72" s="8">
        <v>0</v>
      </c>
      <c r="C72" s="8">
        <v>0</v>
      </c>
      <c r="D72" s="8">
        <v>0</v>
      </c>
      <c r="E72" s="8">
        <v>0</v>
      </c>
      <c r="F72" s="8">
        <v>0</v>
      </c>
      <c r="G72" s="8">
        <v>0</v>
      </c>
      <c r="H72" s="8">
        <v>0</v>
      </c>
      <c r="I72" s="8">
        <v>0</v>
      </c>
      <c r="J72" s="8">
        <v>0</v>
      </c>
      <c r="K72" s="8">
        <v>0</v>
      </c>
      <c r="L72" s="8">
        <v>0</v>
      </c>
      <c r="M72" s="8">
        <v>0</v>
      </c>
      <c r="N72" s="8">
        <v>0</v>
      </c>
      <c r="O72" s="8">
        <v>2</v>
      </c>
      <c r="P72" s="8">
        <v>0</v>
      </c>
      <c r="Q72" s="8">
        <v>0</v>
      </c>
      <c r="R72" s="8">
        <v>58</v>
      </c>
      <c r="S72" s="8">
        <v>56</v>
      </c>
      <c r="T72" s="8">
        <v>58</v>
      </c>
      <c r="U72" s="8">
        <v>49</v>
      </c>
      <c r="V72" s="8">
        <v>33</v>
      </c>
      <c r="W72" s="8">
        <v>45</v>
      </c>
      <c r="X72" s="8">
        <v>114</v>
      </c>
      <c r="Y72" s="8">
        <v>185</v>
      </c>
      <c r="Z72" s="8">
        <v>144</v>
      </c>
      <c r="AA72" s="8">
        <v>175</v>
      </c>
      <c r="AB72" s="8">
        <v>247</v>
      </c>
      <c r="AC72" s="3">
        <v>51</v>
      </c>
      <c r="AD72" s="3">
        <v>863</v>
      </c>
    </row>
    <row r="73" spans="1:30" x14ac:dyDescent="0.35">
      <c r="A73" s="4" t="s">
        <v>37</v>
      </c>
      <c r="B73" s="8">
        <v>29</v>
      </c>
      <c r="C73" s="8">
        <v>29</v>
      </c>
      <c r="D73" s="8">
        <v>30</v>
      </c>
      <c r="E73" s="8">
        <v>33</v>
      </c>
      <c r="F73" s="8">
        <v>55</v>
      </c>
      <c r="G73" s="8">
        <v>67</v>
      </c>
      <c r="H73" s="8">
        <v>66</v>
      </c>
      <c r="I73" s="8">
        <v>107</v>
      </c>
      <c r="J73" s="8">
        <v>94</v>
      </c>
      <c r="K73" s="8">
        <v>145</v>
      </c>
      <c r="L73" s="8">
        <v>129</v>
      </c>
      <c r="M73" s="8">
        <v>277</v>
      </c>
      <c r="N73" s="8">
        <v>186</v>
      </c>
      <c r="O73" s="8">
        <v>214</v>
      </c>
      <c r="P73" s="8">
        <v>0</v>
      </c>
      <c r="Q73" s="8">
        <v>0</v>
      </c>
      <c r="R73" s="8">
        <v>0</v>
      </c>
      <c r="S73" s="8">
        <v>1</v>
      </c>
      <c r="T73" s="8">
        <v>3</v>
      </c>
      <c r="U73" s="8">
        <v>0</v>
      </c>
      <c r="V73" s="8">
        <v>1</v>
      </c>
      <c r="W73" s="8">
        <v>6</v>
      </c>
      <c r="X73" s="8">
        <v>1</v>
      </c>
      <c r="Y73" s="8">
        <v>4</v>
      </c>
      <c r="Z73" s="8">
        <v>0</v>
      </c>
      <c r="AA73" s="8">
        <v>0</v>
      </c>
      <c r="AB73" s="8">
        <v>0</v>
      </c>
      <c r="AC73" s="3">
        <v>0</v>
      </c>
      <c r="AD73" s="3">
        <v>15</v>
      </c>
    </row>
    <row r="74" spans="1:30" x14ac:dyDescent="0.35">
      <c r="A74" s="4" t="s">
        <v>38</v>
      </c>
      <c r="B74" s="8">
        <v>217</v>
      </c>
      <c r="C74" s="8">
        <v>137</v>
      </c>
      <c r="D74" s="8">
        <v>136</v>
      </c>
      <c r="E74" s="8">
        <v>123</v>
      </c>
      <c r="F74" s="8">
        <v>104</v>
      </c>
      <c r="G74" s="8">
        <v>177</v>
      </c>
      <c r="H74" s="8">
        <v>178</v>
      </c>
      <c r="I74" s="8">
        <v>212</v>
      </c>
      <c r="J74" s="8">
        <v>128</v>
      </c>
      <c r="K74" s="8">
        <v>161</v>
      </c>
      <c r="L74" s="8">
        <v>137</v>
      </c>
      <c r="M74" s="8">
        <v>218</v>
      </c>
      <c r="N74" s="8">
        <v>202</v>
      </c>
      <c r="O74" s="8">
        <v>192</v>
      </c>
      <c r="P74" s="8">
        <v>0</v>
      </c>
      <c r="Q74" s="8">
        <v>0</v>
      </c>
      <c r="R74" s="8">
        <v>0</v>
      </c>
      <c r="S74" s="8">
        <v>0</v>
      </c>
      <c r="T74" s="8">
        <v>0</v>
      </c>
      <c r="U74" s="8">
        <v>0</v>
      </c>
      <c r="V74" s="8">
        <v>0</v>
      </c>
      <c r="W74" s="8">
        <v>6</v>
      </c>
      <c r="X74" s="8">
        <v>0</v>
      </c>
      <c r="Y74" s="8">
        <v>6</v>
      </c>
      <c r="Z74" s="8">
        <v>121</v>
      </c>
      <c r="AA74" s="8">
        <v>295</v>
      </c>
      <c r="AB74" s="8">
        <v>247</v>
      </c>
      <c r="AC74" s="3">
        <v>216</v>
      </c>
      <c r="AD74" s="3">
        <v>669</v>
      </c>
    </row>
    <row r="75" spans="1:30" x14ac:dyDescent="0.35">
      <c r="A75" s="4" t="s">
        <v>32</v>
      </c>
      <c r="B75" s="8">
        <v>4</v>
      </c>
      <c r="C75" s="8">
        <v>4</v>
      </c>
      <c r="D75" s="8">
        <v>3</v>
      </c>
      <c r="E75" s="8">
        <v>0</v>
      </c>
      <c r="F75" s="8">
        <v>0</v>
      </c>
      <c r="G75" s="8">
        <v>0</v>
      </c>
      <c r="H75" s="8">
        <v>1</v>
      </c>
      <c r="I75" s="8">
        <v>4</v>
      </c>
      <c r="J75" s="8">
        <v>2</v>
      </c>
      <c r="K75" s="8">
        <v>1</v>
      </c>
      <c r="L75" s="8">
        <v>1</v>
      </c>
      <c r="M75" s="8">
        <v>1</v>
      </c>
      <c r="N75" s="8">
        <v>2</v>
      </c>
      <c r="O75" s="8">
        <v>0</v>
      </c>
      <c r="P75" s="8">
        <v>63</v>
      </c>
      <c r="Q75" s="8">
        <v>157</v>
      </c>
      <c r="R75" s="8">
        <v>149</v>
      </c>
      <c r="S75" s="8">
        <v>86</v>
      </c>
      <c r="T75" s="8">
        <v>104</v>
      </c>
      <c r="U75" s="8">
        <v>114</v>
      </c>
      <c r="V75" s="8">
        <v>132</v>
      </c>
      <c r="W75" s="8">
        <v>371</v>
      </c>
      <c r="X75" s="8">
        <v>445</v>
      </c>
      <c r="Y75" s="8">
        <v>721</v>
      </c>
      <c r="Z75" s="8">
        <v>613</v>
      </c>
      <c r="AA75" s="8">
        <v>671</v>
      </c>
      <c r="AB75" s="8">
        <v>644</v>
      </c>
      <c r="AC75" s="3">
        <v>401</v>
      </c>
      <c r="AD75" s="3">
        <v>3094</v>
      </c>
    </row>
    <row r="76" spans="1:30" x14ac:dyDescent="0.35">
      <c r="A76" s="4" t="s">
        <v>80</v>
      </c>
      <c r="B76" s="8">
        <v>767</v>
      </c>
      <c r="C76" s="8">
        <v>597</v>
      </c>
      <c r="D76" s="8">
        <v>540</v>
      </c>
      <c r="E76" s="8">
        <v>598</v>
      </c>
      <c r="F76" s="8">
        <v>709</v>
      </c>
      <c r="G76" s="8">
        <v>905</v>
      </c>
      <c r="H76" s="8">
        <v>691</v>
      </c>
      <c r="I76" s="8">
        <v>1131</v>
      </c>
      <c r="J76" s="8">
        <v>803</v>
      </c>
      <c r="K76" s="8">
        <v>1198</v>
      </c>
      <c r="L76" s="8">
        <v>878</v>
      </c>
      <c r="M76" s="8">
        <v>1036</v>
      </c>
      <c r="N76" s="8">
        <v>839</v>
      </c>
      <c r="O76" s="8">
        <v>1008</v>
      </c>
      <c r="P76" s="8">
        <v>5</v>
      </c>
      <c r="Q76" s="8">
        <v>8</v>
      </c>
      <c r="R76" s="8">
        <v>4</v>
      </c>
      <c r="S76" s="8">
        <v>6</v>
      </c>
      <c r="T76" s="8">
        <v>3</v>
      </c>
      <c r="U76" s="8">
        <v>0</v>
      </c>
      <c r="V76" s="8">
        <v>10</v>
      </c>
      <c r="W76" s="8">
        <v>0</v>
      </c>
      <c r="X76" s="8">
        <v>23</v>
      </c>
      <c r="Y76" s="8">
        <v>13</v>
      </c>
      <c r="Z76" s="8">
        <v>1</v>
      </c>
      <c r="AA76" s="8">
        <v>5</v>
      </c>
      <c r="AB76" s="8">
        <v>5</v>
      </c>
      <c r="AC76" s="3">
        <v>10</v>
      </c>
      <c r="AD76" s="3">
        <v>57</v>
      </c>
    </row>
    <row r="77" spans="1:30" x14ac:dyDescent="0.35">
      <c r="A77" s="4" t="s">
        <v>81</v>
      </c>
      <c r="B77" s="8">
        <v>62</v>
      </c>
      <c r="C77" s="8">
        <v>47</v>
      </c>
      <c r="D77" s="8">
        <v>0</v>
      </c>
      <c r="E77" s="8">
        <v>0</v>
      </c>
      <c r="F77" s="8">
        <v>0</v>
      </c>
      <c r="G77" s="8">
        <v>0</v>
      </c>
      <c r="H77" s="8">
        <v>0</v>
      </c>
      <c r="I77" s="8">
        <v>0</v>
      </c>
      <c r="J77" s="8">
        <v>0</v>
      </c>
      <c r="K77" s="8">
        <v>0</v>
      </c>
      <c r="L77" s="8">
        <v>0</v>
      </c>
      <c r="M77" s="8">
        <v>0</v>
      </c>
      <c r="N77" s="8">
        <v>0</v>
      </c>
      <c r="O77" s="8">
        <v>0</v>
      </c>
      <c r="P77" s="8">
        <v>440</v>
      </c>
      <c r="Q77" s="8">
        <v>506</v>
      </c>
      <c r="R77" s="8">
        <v>335</v>
      </c>
      <c r="S77" s="8">
        <v>470</v>
      </c>
      <c r="T77" s="8">
        <v>432</v>
      </c>
      <c r="U77" s="8">
        <v>454</v>
      </c>
      <c r="V77" s="8">
        <v>539</v>
      </c>
      <c r="W77" s="8">
        <v>1207</v>
      </c>
      <c r="X77" s="8">
        <v>1751</v>
      </c>
      <c r="Y77" s="8">
        <v>2632</v>
      </c>
      <c r="Z77" s="8">
        <v>2502</v>
      </c>
      <c r="AA77" s="8">
        <v>3436</v>
      </c>
      <c r="AB77" s="8">
        <v>3915</v>
      </c>
      <c r="AC77" s="3">
        <v>1819</v>
      </c>
      <c r="AD77" s="3">
        <v>14236</v>
      </c>
    </row>
    <row r="78" spans="1:30" x14ac:dyDescent="0.35">
      <c r="A78" s="4" t="s">
        <v>39</v>
      </c>
      <c r="B78" s="8">
        <v>0</v>
      </c>
      <c r="C78" s="8">
        <v>0</v>
      </c>
      <c r="D78" s="8">
        <v>0</v>
      </c>
      <c r="E78" s="8">
        <v>0</v>
      </c>
      <c r="F78" s="8">
        <v>0</v>
      </c>
      <c r="G78" s="8">
        <v>0</v>
      </c>
      <c r="H78" s="8">
        <v>0</v>
      </c>
      <c r="I78" s="8">
        <v>0</v>
      </c>
      <c r="J78" s="8">
        <v>0</v>
      </c>
      <c r="K78" s="8">
        <v>0</v>
      </c>
      <c r="L78" s="8">
        <v>57</v>
      </c>
      <c r="M78" s="8">
        <v>66</v>
      </c>
      <c r="N78" s="8">
        <v>0</v>
      </c>
      <c r="O78" s="8">
        <v>0</v>
      </c>
      <c r="P78" s="8">
        <v>8</v>
      </c>
      <c r="Q78" s="8">
        <v>12</v>
      </c>
      <c r="R78" s="8">
        <v>14</v>
      </c>
      <c r="S78" s="8">
        <v>34</v>
      </c>
      <c r="T78" s="8">
        <v>23</v>
      </c>
      <c r="U78" s="8">
        <v>15</v>
      </c>
      <c r="V78" s="8">
        <v>27</v>
      </c>
      <c r="W78" s="8">
        <v>0</v>
      </c>
      <c r="X78" s="8">
        <v>68</v>
      </c>
      <c r="Y78" s="8">
        <v>65</v>
      </c>
      <c r="Z78" s="8">
        <v>109</v>
      </c>
      <c r="AA78" s="8">
        <v>0</v>
      </c>
      <c r="AB78" s="8">
        <v>0</v>
      </c>
      <c r="AC78" s="3">
        <v>8</v>
      </c>
      <c r="AD78" s="3">
        <v>242</v>
      </c>
    </row>
    <row r="79" spans="1:30" x14ac:dyDescent="0.35">
      <c r="A79" s="4" t="s">
        <v>40</v>
      </c>
      <c r="B79" s="8">
        <v>1</v>
      </c>
      <c r="C79" s="8">
        <v>6</v>
      </c>
      <c r="D79" s="8">
        <v>3</v>
      </c>
      <c r="E79" s="8">
        <v>7</v>
      </c>
      <c r="F79" s="8">
        <v>4</v>
      </c>
      <c r="G79" s="8">
        <v>6</v>
      </c>
      <c r="H79" s="8">
        <v>3</v>
      </c>
      <c r="I79" s="8">
        <v>14</v>
      </c>
      <c r="J79" s="8">
        <v>7</v>
      </c>
      <c r="K79" s="8">
        <v>27</v>
      </c>
      <c r="L79" s="8">
        <v>16</v>
      </c>
      <c r="M79" s="8">
        <v>19</v>
      </c>
      <c r="N79" s="8">
        <v>8</v>
      </c>
      <c r="O79" s="8">
        <v>10</v>
      </c>
      <c r="P79" s="8">
        <v>15</v>
      </c>
      <c r="Q79" s="8">
        <v>23</v>
      </c>
      <c r="R79" s="8">
        <v>17</v>
      </c>
      <c r="S79" s="8">
        <v>40</v>
      </c>
      <c r="T79" s="8">
        <v>28</v>
      </c>
      <c r="U79" s="8">
        <v>31</v>
      </c>
      <c r="V79" s="8">
        <v>34</v>
      </c>
      <c r="W79" s="8">
        <v>0</v>
      </c>
      <c r="X79" s="8">
        <v>95</v>
      </c>
      <c r="Y79" s="8">
        <v>93</v>
      </c>
      <c r="Z79" s="8">
        <v>0</v>
      </c>
      <c r="AA79" s="8">
        <v>0</v>
      </c>
      <c r="AB79" s="8">
        <v>123</v>
      </c>
      <c r="AC79" s="3">
        <v>15</v>
      </c>
      <c r="AD79" s="3">
        <v>211</v>
      </c>
    </row>
    <row r="80" spans="1:30" x14ac:dyDescent="0.35">
      <c r="A80" s="4" t="s">
        <v>82</v>
      </c>
      <c r="B80" s="8">
        <v>147</v>
      </c>
      <c r="C80" s="8">
        <v>107</v>
      </c>
      <c r="D80" s="8">
        <v>105</v>
      </c>
      <c r="E80" s="8">
        <v>65</v>
      </c>
      <c r="F80" s="8">
        <v>85</v>
      </c>
      <c r="G80" s="8">
        <v>86</v>
      </c>
      <c r="H80" s="8">
        <v>53</v>
      </c>
      <c r="I80" s="8">
        <v>0</v>
      </c>
      <c r="J80" s="8">
        <v>0</v>
      </c>
      <c r="K80" s="8">
        <v>0</v>
      </c>
      <c r="L80" s="8">
        <v>0</v>
      </c>
      <c r="M80" s="8">
        <v>0</v>
      </c>
      <c r="N80" s="8">
        <v>0</v>
      </c>
      <c r="O80" s="8">
        <v>0</v>
      </c>
      <c r="P80" s="8">
        <v>1</v>
      </c>
      <c r="Q80" s="8">
        <v>4</v>
      </c>
      <c r="R80" s="8">
        <v>1</v>
      </c>
      <c r="S80" s="8">
        <v>1</v>
      </c>
      <c r="T80" s="8">
        <v>2</v>
      </c>
      <c r="U80" s="8">
        <v>5</v>
      </c>
      <c r="V80" s="8">
        <v>6</v>
      </c>
      <c r="W80" s="8">
        <v>3</v>
      </c>
      <c r="X80" s="8">
        <v>7</v>
      </c>
      <c r="Y80" s="8">
        <v>16</v>
      </c>
      <c r="Z80" s="8">
        <v>17</v>
      </c>
      <c r="AA80" s="8">
        <v>27</v>
      </c>
      <c r="AB80" s="8">
        <v>69</v>
      </c>
      <c r="AC80" s="3">
        <v>12</v>
      </c>
      <c r="AD80" s="3">
        <v>136</v>
      </c>
    </row>
    <row r="81" spans="1:30" x14ac:dyDescent="0.35">
      <c r="A81" s="4" t="s">
        <v>41</v>
      </c>
      <c r="B81" s="8">
        <v>1</v>
      </c>
      <c r="C81" s="8">
        <v>0</v>
      </c>
      <c r="D81" s="8">
        <v>1</v>
      </c>
      <c r="E81" s="8">
        <v>0</v>
      </c>
      <c r="F81" s="8">
        <v>2</v>
      </c>
      <c r="G81" s="8">
        <v>2</v>
      </c>
      <c r="H81" s="8">
        <v>0</v>
      </c>
      <c r="I81" s="8">
        <v>0</v>
      </c>
      <c r="J81" s="8">
        <v>1</v>
      </c>
      <c r="K81" s="8">
        <v>0</v>
      </c>
      <c r="L81" s="8">
        <v>1</v>
      </c>
      <c r="M81" s="8">
        <v>2</v>
      </c>
      <c r="N81" s="8">
        <v>1</v>
      </c>
      <c r="O81" s="8">
        <v>1</v>
      </c>
      <c r="P81" s="8">
        <v>19</v>
      </c>
      <c r="Q81" s="8">
        <v>31</v>
      </c>
      <c r="R81" s="8">
        <v>28</v>
      </c>
      <c r="S81" s="8">
        <v>27</v>
      </c>
      <c r="T81" s="8">
        <v>19</v>
      </c>
      <c r="U81" s="8">
        <v>28</v>
      </c>
      <c r="V81" s="8">
        <v>27</v>
      </c>
      <c r="W81" s="8">
        <v>0</v>
      </c>
      <c r="X81" s="8">
        <v>105</v>
      </c>
      <c r="Y81" s="8">
        <v>74</v>
      </c>
      <c r="Z81" s="8">
        <v>424</v>
      </c>
      <c r="AA81" s="8">
        <v>224</v>
      </c>
      <c r="AB81" s="8">
        <v>0</v>
      </c>
      <c r="AC81" s="3">
        <v>124</v>
      </c>
      <c r="AD81" s="3">
        <v>830</v>
      </c>
    </row>
    <row r="82" spans="1:30" x14ac:dyDescent="0.35">
      <c r="A82" s="4" t="s">
        <v>42</v>
      </c>
      <c r="B82" s="8">
        <v>0</v>
      </c>
      <c r="C82" s="8">
        <v>0</v>
      </c>
      <c r="D82" s="8">
        <v>0</v>
      </c>
      <c r="E82" s="8">
        <v>0</v>
      </c>
      <c r="F82" s="8">
        <v>0</v>
      </c>
      <c r="G82" s="8">
        <v>0</v>
      </c>
      <c r="H82" s="8">
        <v>0</v>
      </c>
      <c r="I82" s="8">
        <v>0</v>
      </c>
      <c r="J82" s="8">
        <v>0</v>
      </c>
      <c r="K82" s="8">
        <v>0</v>
      </c>
      <c r="L82" s="8">
        <v>0</v>
      </c>
      <c r="M82" s="8">
        <v>0</v>
      </c>
      <c r="N82" s="8">
        <v>0</v>
      </c>
      <c r="O82" s="8">
        <v>0</v>
      </c>
      <c r="P82" s="8">
        <v>0</v>
      </c>
      <c r="Q82" s="8">
        <v>0</v>
      </c>
      <c r="R82" s="8">
        <v>1</v>
      </c>
      <c r="S82" s="8">
        <v>0</v>
      </c>
      <c r="T82" s="8">
        <v>4</v>
      </c>
      <c r="U82" s="8">
        <v>0</v>
      </c>
      <c r="V82" s="8">
        <v>0</v>
      </c>
      <c r="W82" s="8">
        <v>0</v>
      </c>
      <c r="X82" s="8">
        <v>1</v>
      </c>
      <c r="Y82" s="8">
        <v>4</v>
      </c>
      <c r="Z82" s="8">
        <v>2</v>
      </c>
      <c r="AA82" s="8">
        <v>4</v>
      </c>
      <c r="AB82" s="8">
        <v>4</v>
      </c>
      <c r="AC82" s="3">
        <v>2</v>
      </c>
      <c r="AD82" s="3">
        <v>15</v>
      </c>
    </row>
    <row r="83" spans="1:30" x14ac:dyDescent="0.35">
      <c r="A83" s="4" t="s">
        <v>43</v>
      </c>
      <c r="B83" s="2"/>
      <c r="C83" s="2"/>
      <c r="D83" s="2"/>
      <c r="E83" s="2"/>
      <c r="F83" s="2"/>
      <c r="G83" s="2"/>
      <c r="H83" s="2"/>
      <c r="I83" s="2"/>
      <c r="J83" s="2"/>
      <c r="K83" s="2"/>
      <c r="L83" s="2"/>
      <c r="M83" s="2"/>
      <c r="N83" s="2"/>
      <c r="O83" s="2"/>
      <c r="P83" s="8">
        <v>63</v>
      </c>
      <c r="Q83" s="8">
        <v>59</v>
      </c>
      <c r="R83" s="8">
        <v>37</v>
      </c>
      <c r="S83" s="8">
        <v>62</v>
      </c>
      <c r="T83" s="8">
        <v>58</v>
      </c>
      <c r="U83" s="8">
        <v>62</v>
      </c>
      <c r="V83" s="8">
        <v>78</v>
      </c>
      <c r="W83" s="8">
        <v>34</v>
      </c>
      <c r="X83" s="8">
        <v>221</v>
      </c>
      <c r="Y83" s="8">
        <v>233</v>
      </c>
      <c r="Z83" s="8">
        <v>0</v>
      </c>
      <c r="AA83" s="8">
        <v>0</v>
      </c>
      <c r="AB83" s="8">
        <v>0</v>
      </c>
      <c r="AC83" s="3">
        <v>63</v>
      </c>
      <c r="AD83" s="3">
        <v>454</v>
      </c>
    </row>
    <row r="84" spans="1:30" x14ac:dyDescent="0.35">
      <c r="AC84" s="5">
        <f>SUM(AC3:AC83)</f>
        <v>33990</v>
      </c>
      <c r="AD84" s="5">
        <f>SUM(AD3:AD83)</f>
        <v>229210</v>
      </c>
    </row>
    <row r="85" spans="1:30" x14ac:dyDescent="0.35">
      <c r="AC85" t="s">
        <v>89</v>
      </c>
      <c r="AD85" t="s">
        <v>91</v>
      </c>
    </row>
    <row r="86" spans="1:30" x14ac:dyDescent="0.35">
      <c r="A86" s="12" t="s">
        <v>96</v>
      </c>
      <c r="M86" t="s">
        <v>97</v>
      </c>
      <c r="N86" t="s">
        <v>98</v>
      </c>
      <c r="V86" t="s">
        <v>99</v>
      </c>
      <c r="X86" t="s">
        <v>100</v>
      </c>
    </row>
    <row r="87" spans="1:30" x14ac:dyDescent="0.35">
      <c r="A87" t="s">
        <v>101</v>
      </c>
    </row>
    <row r="88" spans="1:30" x14ac:dyDescent="0.35">
      <c r="A88" t="s">
        <v>102</v>
      </c>
    </row>
    <row r="90" spans="1:30" x14ac:dyDescent="0.35">
      <c r="A90" t="s">
        <v>90</v>
      </c>
    </row>
    <row r="91" spans="1:30" x14ac:dyDescent="0.35">
      <c r="A91" t="s">
        <v>92</v>
      </c>
    </row>
  </sheetData>
  <hyperlinks>
    <hyperlink ref="D1" r:id="rId1" xr:uid="{034F0FB6-182D-4B53-84EE-2ED0138B5C92}"/>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65BFC-37C2-4B24-86A4-25D46A1F8E6C}">
  <dimension ref="A1:AE85"/>
  <sheetViews>
    <sheetView topLeftCell="A23" workbookViewId="0">
      <selection activeCell="B1" sqref="B1"/>
    </sheetView>
  </sheetViews>
  <sheetFormatPr defaultRowHeight="14.5" x14ac:dyDescent="0.35"/>
  <cols>
    <col min="1" max="1" width="27.7265625" bestFit="1" customWidth="1"/>
    <col min="2" max="2" width="8.90625" bestFit="1" customWidth="1"/>
    <col min="3" max="3" width="9.36328125" bestFit="1" customWidth="1"/>
    <col min="4" max="6" width="8.90625" bestFit="1" customWidth="1"/>
    <col min="7" max="10" width="9.36328125" bestFit="1" customWidth="1"/>
    <col min="11" max="11" width="8.90625" bestFit="1" customWidth="1"/>
    <col min="12" max="12" width="9.36328125" bestFit="1" customWidth="1"/>
    <col min="13" max="13" width="8.90625" bestFit="1" customWidth="1"/>
    <col min="14" max="15" width="9.36328125" bestFit="1" customWidth="1"/>
    <col min="16" max="16" width="8.90625" bestFit="1" customWidth="1"/>
    <col min="17" max="30" width="9.36328125" bestFit="1" customWidth="1"/>
    <col min="31" max="31" width="10.36328125" bestFit="1" customWidth="1"/>
  </cols>
  <sheetData>
    <row r="1" spans="1:31" ht="39.5" x14ac:dyDescent="0.35">
      <c r="A1" s="1" t="s">
        <v>1</v>
      </c>
      <c r="B1" s="7">
        <v>1629</v>
      </c>
      <c r="C1" s="1">
        <v>1630</v>
      </c>
      <c r="D1" s="1">
        <v>1631</v>
      </c>
      <c r="E1" s="1">
        <v>1632</v>
      </c>
      <c r="F1" s="1">
        <v>1633</v>
      </c>
      <c r="G1" s="1">
        <v>1634</v>
      </c>
      <c r="H1" s="1">
        <v>1635</v>
      </c>
      <c r="I1" s="1">
        <v>1636</v>
      </c>
      <c r="J1" s="11" t="s">
        <v>103</v>
      </c>
      <c r="K1" s="1">
        <v>1648</v>
      </c>
      <c r="L1" s="1">
        <v>1649</v>
      </c>
      <c r="M1" s="1">
        <v>1650</v>
      </c>
      <c r="N1" s="1">
        <v>1651</v>
      </c>
      <c r="O1" s="1">
        <v>1652</v>
      </c>
      <c r="P1" s="1">
        <v>1653</v>
      </c>
      <c r="Q1" s="1">
        <v>1654</v>
      </c>
      <c r="R1" s="1">
        <v>1655</v>
      </c>
      <c r="S1" s="1">
        <v>1656</v>
      </c>
      <c r="T1" s="1">
        <v>1657</v>
      </c>
      <c r="U1" s="1">
        <v>1658</v>
      </c>
      <c r="V1" s="1">
        <v>1659</v>
      </c>
      <c r="W1" s="1">
        <v>1660</v>
      </c>
      <c r="X1" s="16" t="s">
        <v>104</v>
      </c>
      <c r="Y1" s="11" t="s">
        <v>83</v>
      </c>
      <c r="Z1" s="11" t="s">
        <v>84</v>
      </c>
      <c r="AA1" s="11" t="s">
        <v>85</v>
      </c>
      <c r="AB1" s="11" t="s">
        <v>86</v>
      </c>
      <c r="AC1" s="11" t="s">
        <v>87</v>
      </c>
      <c r="AD1" s="11" t="s">
        <v>88</v>
      </c>
      <c r="AE1" s="10" t="s">
        <v>93</v>
      </c>
    </row>
    <row r="2" spans="1:31" s="6" customFormat="1" x14ac:dyDescent="0.35">
      <c r="A2" s="13" t="s">
        <v>45</v>
      </c>
      <c r="B2" s="14">
        <v>499</v>
      </c>
      <c r="C2" s="14">
        <v>439</v>
      </c>
      <c r="D2" s="14">
        <v>410</v>
      </c>
      <c r="E2" s="14">
        <v>445</v>
      </c>
      <c r="F2" s="14">
        <v>500</v>
      </c>
      <c r="G2" s="14">
        <v>475</v>
      </c>
      <c r="H2" s="14">
        <v>507</v>
      </c>
      <c r="I2" s="14">
        <v>523</v>
      </c>
      <c r="J2" s="17" cm="1">
        <f t="array" ref="J2">SUM(B2:I2/8)</f>
        <v>474.75</v>
      </c>
      <c r="K2" s="14">
        <v>329</v>
      </c>
      <c r="L2" s="14">
        <v>317</v>
      </c>
      <c r="M2" s="14">
        <v>351</v>
      </c>
      <c r="N2" s="14">
        <v>389</v>
      </c>
      <c r="O2" s="14">
        <v>381</v>
      </c>
      <c r="P2" s="14">
        <v>384</v>
      </c>
      <c r="Q2" s="14">
        <v>433</v>
      </c>
      <c r="R2" s="14">
        <v>483</v>
      </c>
      <c r="S2" s="14">
        <v>419</v>
      </c>
      <c r="T2" s="14">
        <v>465</v>
      </c>
      <c r="U2" s="14">
        <v>467</v>
      </c>
      <c r="V2" s="14">
        <v>411</v>
      </c>
      <c r="W2" s="14">
        <v>344</v>
      </c>
      <c r="X2" s="17">
        <f>SUM(K2:W2)/13</f>
        <v>397.92307692307691</v>
      </c>
      <c r="Y2" s="14">
        <v>1793</v>
      </c>
      <c r="Z2" s="14">
        <v>2005</v>
      </c>
      <c r="AA2" s="14">
        <v>1342</v>
      </c>
      <c r="AB2" s="14">
        <v>1587</v>
      </c>
      <c r="AC2" s="14">
        <v>1832</v>
      </c>
      <c r="AD2" s="14">
        <v>1247</v>
      </c>
      <c r="AE2" s="14">
        <v>8559</v>
      </c>
    </row>
    <row r="3" spans="1:31" s="6" customFormat="1" x14ac:dyDescent="0.35">
      <c r="A3" s="13" t="s">
        <v>2</v>
      </c>
      <c r="B3" s="14">
        <v>579</v>
      </c>
      <c r="C3" s="14">
        <v>712</v>
      </c>
      <c r="D3" s="14">
        <v>661</v>
      </c>
      <c r="E3" s="14">
        <v>671</v>
      </c>
      <c r="F3" s="14">
        <v>704</v>
      </c>
      <c r="G3" s="14">
        <v>623</v>
      </c>
      <c r="H3" s="14">
        <v>794</v>
      </c>
      <c r="I3" s="14">
        <v>714</v>
      </c>
      <c r="J3" s="17" cm="1">
        <f t="array" ref="J3">SUM(B3:I3/8)</f>
        <v>682.25</v>
      </c>
      <c r="K3" s="14">
        <v>835</v>
      </c>
      <c r="L3" s="14">
        <v>889</v>
      </c>
      <c r="M3" s="14">
        <v>696</v>
      </c>
      <c r="N3" s="14">
        <v>780</v>
      </c>
      <c r="O3" s="14">
        <v>834</v>
      </c>
      <c r="P3" s="14">
        <v>864</v>
      </c>
      <c r="Q3" s="14">
        <v>974</v>
      </c>
      <c r="R3" s="14">
        <v>743</v>
      </c>
      <c r="S3" s="14">
        <v>892</v>
      </c>
      <c r="T3" s="14">
        <v>869</v>
      </c>
      <c r="U3" s="14">
        <v>1176</v>
      </c>
      <c r="V3" s="14">
        <v>909</v>
      </c>
      <c r="W3" s="14">
        <v>1095</v>
      </c>
      <c r="X3" s="17">
        <f t="shared" ref="X3:X66" si="0">SUM(K3:W3)/13</f>
        <v>888.92307692307691</v>
      </c>
      <c r="Y3" s="14">
        <v>2475</v>
      </c>
      <c r="Z3" s="14">
        <v>2814</v>
      </c>
      <c r="AA3" s="14">
        <v>3336</v>
      </c>
      <c r="AB3" s="14">
        <v>3452</v>
      </c>
      <c r="AC3" s="14">
        <v>3680</v>
      </c>
      <c r="AD3" s="14">
        <v>2377</v>
      </c>
      <c r="AE3" s="14">
        <v>15759</v>
      </c>
    </row>
    <row r="4" spans="1:31" s="6" customFormat="1" x14ac:dyDescent="0.35">
      <c r="A4" s="13" t="s">
        <v>46</v>
      </c>
      <c r="B4" s="14">
        <v>956</v>
      </c>
      <c r="C4" s="14">
        <v>1091</v>
      </c>
      <c r="D4" s="14">
        <v>1115</v>
      </c>
      <c r="E4" s="14">
        <v>1108</v>
      </c>
      <c r="F4" s="14">
        <v>953</v>
      </c>
      <c r="G4" s="14">
        <v>1279</v>
      </c>
      <c r="H4" s="14">
        <v>1622</v>
      </c>
      <c r="I4" s="14">
        <v>2360</v>
      </c>
      <c r="J4" s="17" cm="1">
        <f t="array" ref="J4">SUM(B4:I4/8)</f>
        <v>1310.5</v>
      </c>
      <c r="K4" s="14">
        <v>884</v>
      </c>
      <c r="L4" s="14">
        <v>751</v>
      </c>
      <c r="M4" s="14">
        <v>970</v>
      </c>
      <c r="N4" s="14">
        <v>1038</v>
      </c>
      <c r="O4" s="14">
        <v>1212</v>
      </c>
      <c r="P4" s="14">
        <v>282</v>
      </c>
      <c r="Q4" s="14">
        <v>1371</v>
      </c>
      <c r="R4" s="14">
        <v>689</v>
      </c>
      <c r="S4" s="14">
        <v>875</v>
      </c>
      <c r="T4" s="14">
        <v>999</v>
      </c>
      <c r="U4" s="14">
        <v>1800</v>
      </c>
      <c r="V4" s="14">
        <v>2303</v>
      </c>
      <c r="W4" s="14">
        <v>2148</v>
      </c>
      <c r="X4" s="17">
        <f t="shared" si="0"/>
        <v>1178.6153846153845</v>
      </c>
      <c r="Y4" s="14">
        <v>4418</v>
      </c>
      <c r="Z4" s="14">
        <v>6235</v>
      </c>
      <c r="AA4" s="14">
        <v>3865</v>
      </c>
      <c r="AB4" s="14">
        <v>4903</v>
      </c>
      <c r="AC4" s="14">
        <v>4363</v>
      </c>
      <c r="AD4" s="14">
        <v>4010</v>
      </c>
      <c r="AE4" s="14">
        <v>23784</v>
      </c>
    </row>
    <row r="5" spans="1:31" s="6" customFormat="1" x14ac:dyDescent="0.35">
      <c r="A5" s="13" t="s">
        <v>3</v>
      </c>
      <c r="B5" s="14">
        <v>22</v>
      </c>
      <c r="C5" s="14">
        <v>36</v>
      </c>
      <c r="D5" s="14">
        <v>0</v>
      </c>
      <c r="E5" s="14">
        <v>17</v>
      </c>
      <c r="F5" s="14">
        <v>24</v>
      </c>
      <c r="G5" s="14">
        <v>35</v>
      </c>
      <c r="H5" s="14">
        <v>26</v>
      </c>
      <c r="I5" s="14">
        <v>0</v>
      </c>
      <c r="J5" s="17" cm="1">
        <f t="array" ref="J5">SUM(B5:I5/8)</f>
        <v>20</v>
      </c>
      <c r="K5" s="14">
        <v>74</v>
      </c>
      <c r="L5" s="14">
        <v>64</v>
      </c>
      <c r="M5" s="14">
        <v>74</v>
      </c>
      <c r="N5" s="14">
        <v>106</v>
      </c>
      <c r="O5" s="14">
        <v>111</v>
      </c>
      <c r="P5" s="14">
        <v>118</v>
      </c>
      <c r="Q5" s="14">
        <v>86</v>
      </c>
      <c r="R5" s="14">
        <v>92</v>
      </c>
      <c r="S5" s="14">
        <v>102</v>
      </c>
      <c r="T5" s="14">
        <v>113</v>
      </c>
      <c r="U5" s="14">
        <v>138</v>
      </c>
      <c r="V5" s="14">
        <v>91</v>
      </c>
      <c r="W5" s="14">
        <v>67</v>
      </c>
      <c r="X5" s="17">
        <f t="shared" si="0"/>
        <v>95.07692307692308</v>
      </c>
      <c r="Y5" s="14">
        <v>75</v>
      </c>
      <c r="Z5" s="14">
        <v>85</v>
      </c>
      <c r="AA5" s="14">
        <v>280</v>
      </c>
      <c r="AB5" s="14">
        <v>421</v>
      </c>
      <c r="AC5" s="14">
        <v>445</v>
      </c>
      <c r="AD5" s="14">
        <v>177</v>
      </c>
      <c r="AE5" s="14">
        <v>1306</v>
      </c>
    </row>
    <row r="6" spans="1:31" s="6" customFormat="1" x14ac:dyDescent="0.35">
      <c r="A6" s="13" t="s">
        <v>4</v>
      </c>
      <c r="B6" s="14">
        <v>0</v>
      </c>
      <c r="C6" s="14">
        <v>0</v>
      </c>
      <c r="D6" s="14">
        <v>0</v>
      </c>
      <c r="E6" s="14">
        <v>0</v>
      </c>
      <c r="F6" s="14">
        <v>0</v>
      </c>
      <c r="G6" s="14">
        <v>0</v>
      </c>
      <c r="H6" s="14">
        <v>0</v>
      </c>
      <c r="I6" s="14">
        <v>0</v>
      </c>
      <c r="J6" s="17" cm="1">
        <f t="array" ref="J6">SUM(B6:I6/8)</f>
        <v>0</v>
      </c>
      <c r="K6" s="14"/>
      <c r="L6" s="14">
        <v>1</v>
      </c>
      <c r="M6" s="14">
        <v>3</v>
      </c>
      <c r="N6" s="14">
        <v>7</v>
      </c>
      <c r="O6" s="14">
        <v>2</v>
      </c>
      <c r="P6" s="14"/>
      <c r="Q6" s="14"/>
      <c r="R6" s="14"/>
      <c r="S6" s="14">
        <v>1</v>
      </c>
      <c r="T6" s="14"/>
      <c r="U6" s="14"/>
      <c r="V6" s="14"/>
      <c r="W6" s="14"/>
      <c r="X6" s="17">
        <f t="shared" si="0"/>
        <v>1.0769230769230769</v>
      </c>
      <c r="Y6" s="14">
        <v>0</v>
      </c>
      <c r="Z6" s="14">
        <v>0</v>
      </c>
      <c r="AA6" s="14">
        <v>4</v>
      </c>
      <c r="AB6" s="14">
        <v>9</v>
      </c>
      <c r="AC6" s="14">
        <v>1</v>
      </c>
      <c r="AD6" s="14">
        <v>1</v>
      </c>
      <c r="AE6" s="14">
        <v>15</v>
      </c>
    </row>
    <row r="7" spans="1:31" s="6" customFormat="1" x14ac:dyDescent="0.35">
      <c r="A7" s="13" t="s">
        <v>44</v>
      </c>
      <c r="B7" s="14">
        <v>13</v>
      </c>
      <c r="C7" s="14">
        <v>8</v>
      </c>
      <c r="D7" s="14">
        <v>10</v>
      </c>
      <c r="E7" s="14">
        <v>13</v>
      </c>
      <c r="F7" s="14">
        <v>6</v>
      </c>
      <c r="G7" s="14">
        <v>4</v>
      </c>
      <c r="H7" s="14">
        <v>0</v>
      </c>
      <c r="I7" s="14">
        <v>4</v>
      </c>
      <c r="J7" s="17" cm="1">
        <f t="array" ref="J7">SUM(B7:I7/8)</f>
        <v>7.25</v>
      </c>
      <c r="K7" s="14">
        <v>1</v>
      </c>
      <c r="L7" s="14">
        <v>0</v>
      </c>
      <c r="M7" s="14">
        <v>0</v>
      </c>
      <c r="N7" s="14">
        <v>6</v>
      </c>
      <c r="O7" s="14">
        <v>6</v>
      </c>
      <c r="P7" s="14">
        <v>0</v>
      </c>
      <c r="Q7" s="14">
        <v>0</v>
      </c>
      <c r="R7" s="14">
        <v>4</v>
      </c>
      <c r="S7" s="14">
        <v>0</v>
      </c>
      <c r="T7" s="14">
        <v>5</v>
      </c>
      <c r="U7" s="14">
        <v>5</v>
      </c>
      <c r="V7" s="14">
        <v>3</v>
      </c>
      <c r="W7" s="14">
        <v>8</v>
      </c>
      <c r="X7" s="17">
        <f t="shared" si="0"/>
        <v>2.9230769230769229</v>
      </c>
      <c r="Y7" s="14">
        <v>54</v>
      </c>
      <c r="Z7" s="14">
        <v>14</v>
      </c>
      <c r="AA7" s="14">
        <v>5</v>
      </c>
      <c r="AB7" s="14">
        <v>12</v>
      </c>
      <c r="AC7" s="14">
        <v>14</v>
      </c>
      <c r="AD7" s="14">
        <v>16</v>
      </c>
      <c r="AE7" s="14">
        <v>99</v>
      </c>
    </row>
    <row r="8" spans="1:31" s="6" customFormat="1" x14ac:dyDescent="0.35">
      <c r="A8" s="13" t="s">
        <v>5</v>
      </c>
      <c r="B8" s="14">
        <v>5</v>
      </c>
      <c r="C8" s="14">
        <v>2</v>
      </c>
      <c r="D8" s="14">
        <v>5</v>
      </c>
      <c r="E8" s="14">
        <v>4</v>
      </c>
      <c r="F8" s="14">
        <v>4</v>
      </c>
      <c r="G8" s="14">
        <v>3</v>
      </c>
      <c r="H8" s="14">
        <v>0</v>
      </c>
      <c r="I8" s="14">
        <v>0</v>
      </c>
      <c r="J8" s="17" cm="1">
        <f t="array" ref="J8">SUM(B8:I8/8)</f>
        <v>2.875</v>
      </c>
      <c r="K8" s="14">
        <v>2</v>
      </c>
      <c r="L8" s="14">
        <v>5</v>
      </c>
      <c r="M8" s="14">
        <v>1</v>
      </c>
      <c r="N8" s="14">
        <v>3</v>
      </c>
      <c r="O8" s="14">
        <v>4</v>
      </c>
      <c r="P8" s="14">
        <v>3</v>
      </c>
      <c r="Q8" s="14">
        <v>2</v>
      </c>
      <c r="R8" s="14">
        <v>7</v>
      </c>
      <c r="S8" s="14">
        <v>3</v>
      </c>
      <c r="T8" s="14">
        <v>5</v>
      </c>
      <c r="U8" s="14">
        <v>4</v>
      </c>
      <c r="V8" s="14">
        <v>7</v>
      </c>
      <c r="W8" s="14">
        <v>2</v>
      </c>
      <c r="X8" s="17">
        <f t="shared" si="0"/>
        <v>3.6923076923076925</v>
      </c>
      <c r="Y8" s="14">
        <v>16</v>
      </c>
      <c r="Z8" s="14">
        <v>7</v>
      </c>
      <c r="AA8" s="14">
        <v>11</v>
      </c>
      <c r="AB8" s="14">
        <v>12</v>
      </c>
      <c r="AC8" s="14">
        <v>19</v>
      </c>
      <c r="AD8" s="14">
        <v>17</v>
      </c>
      <c r="AE8" s="14">
        <v>65</v>
      </c>
    </row>
    <row r="9" spans="1:31" s="6" customFormat="1" x14ac:dyDescent="0.35">
      <c r="A9" s="13" t="s">
        <v>47</v>
      </c>
      <c r="B9" s="14">
        <v>449</v>
      </c>
      <c r="C9" s="14">
        <v>438</v>
      </c>
      <c r="D9" s="14">
        <v>352</v>
      </c>
      <c r="E9" s="14">
        <v>348</v>
      </c>
      <c r="F9" s="14">
        <v>278</v>
      </c>
      <c r="G9" s="14">
        <v>512</v>
      </c>
      <c r="H9" s="14">
        <v>346</v>
      </c>
      <c r="I9" s="14">
        <v>330</v>
      </c>
      <c r="J9" s="17" cm="1">
        <f t="array" ref="J9">SUM(B9:I9/8)</f>
        <v>381.625</v>
      </c>
      <c r="K9" s="14">
        <v>176</v>
      </c>
      <c r="L9" s="14">
        <v>802</v>
      </c>
      <c r="M9" s="14">
        <v>289</v>
      </c>
      <c r="N9" s="14">
        <v>833</v>
      </c>
      <c r="O9" s="14">
        <v>762</v>
      </c>
      <c r="P9" s="14">
        <v>200</v>
      </c>
      <c r="Q9" s="14">
        <v>386</v>
      </c>
      <c r="R9" s="14">
        <v>168</v>
      </c>
      <c r="S9" s="14">
        <v>368</v>
      </c>
      <c r="T9" s="14">
        <v>362</v>
      </c>
      <c r="U9" s="14">
        <v>233</v>
      </c>
      <c r="V9" s="14">
        <v>346</v>
      </c>
      <c r="W9" s="14">
        <v>231</v>
      </c>
      <c r="X9" s="17">
        <f t="shared" si="0"/>
        <v>396.61538461538464</v>
      </c>
      <c r="Y9" s="14">
        <v>1587</v>
      </c>
      <c r="Z9" s="14">
        <v>1466</v>
      </c>
      <c r="AA9" s="14">
        <v>1422</v>
      </c>
      <c r="AB9" s="14">
        <v>2181</v>
      </c>
      <c r="AC9" s="14">
        <v>1161</v>
      </c>
      <c r="AD9" s="14">
        <v>1597</v>
      </c>
      <c r="AE9" s="14">
        <v>7818</v>
      </c>
    </row>
    <row r="10" spans="1:31" s="6" customFormat="1" x14ac:dyDescent="0.35">
      <c r="A10" s="13" t="s">
        <v>48</v>
      </c>
      <c r="B10" s="14">
        <v>3</v>
      </c>
      <c r="C10" s="14">
        <v>10</v>
      </c>
      <c r="D10" s="14">
        <v>7</v>
      </c>
      <c r="E10" s="14">
        <v>5</v>
      </c>
      <c r="F10" s="14">
        <v>1</v>
      </c>
      <c r="G10" s="14">
        <v>3</v>
      </c>
      <c r="H10" s="14">
        <v>12</v>
      </c>
      <c r="I10" s="14">
        <v>3</v>
      </c>
      <c r="J10" s="17" cm="1">
        <f t="array" ref="J10">SUM(B10:I10/8)</f>
        <v>5.5</v>
      </c>
      <c r="K10" s="14">
        <v>6</v>
      </c>
      <c r="L10" s="14">
        <v>10</v>
      </c>
      <c r="M10" s="14">
        <v>5</v>
      </c>
      <c r="N10" s="14">
        <v>11</v>
      </c>
      <c r="O10" s="14">
        <v>8</v>
      </c>
      <c r="P10" s="14">
        <v>5</v>
      </c>
      <c r="Q10" s="14">
        <v>7</v>
      </c>
      <c r="R10" s="14">
        <v>10</v>
      </c>
      <c r="S10" s="14">
        <v>5</v>
      </c>
      <c r="T10" s="14">
        <v>7</v>
      </c>
      <c r="U10" s="14">
        <v>4</v>
      </c>
      <c r="V10" s="14">
        <v>6</v>
      </c>
      <c r="W10" s="14">
        <v>6</v>
      </c>
      <c r="X10" s="17">
        <f t="shared" si="0"/>
        <v>6.9230769230769234</v>
      </c>
      <c r="Y10" s="14">
        <v>25</v>
      </c>
      <c r="Z10" s="14">
        <v>19</v>
      </c>
      <c r="AA10" s="14">
        <v>24</v>
      </c>
      <c r="AB10" s="14">
        <v>31</v>
      </c>
      <c r="AC10" s="14">
        <v>26</v>
      </c>
      <c r="AD10" s="14">
        <v>19</v>
      </c>
      <c r="AE10" s="14">
        <v>125</v>
      </c>
    </row>
    <row r="11" spans="1:31" s="6" customFormat="1" x14ac:dyDescent="0.35">
      <c r="A11" s="13" t="s">
        <v>6</v>
      </c>
      <c r="B11" s="14">
        <v>0</v>
      </c>
      <c r="C11" s="14">
        <v>0</v>
      </c>
      <c r="D11" s="14">
        <v>0</v>
      </c>
      <c r="E11" s="14">
        <v>0</v>
      </c>
      <c r="F11" s="14">
        <v>0</v>
      </c>
      <c r="G11" s="14">
        <v>0</v>
      </c>
      <c r="H11" s="14">
        <v>1</v>
      </c>
      <c r="I11" s="14">
        <v>3</v>
      </c>
      <c r="J11" s="17" cm="1">
        <f t="array" ref="J11">SUM(B11:I11/8)</f>
        <v>0.5</v>
      </c>
      <c r="K11" s="14">
        <v>0</v>
      </c>
      <c r="L11" s="14">
        <v>0</v>
      </c>
      <c r="M11" s="14">
        <v>1</v>
      </c>
      <c r="N11" s="14">
        <v>0</v>
      </c>
      <c r="O11" s="14">
        <v>2</v>
      </c>
      <c r="P11" s="14">
        <v>1</v>
      </c>
      <c r="Q11" s="14">
        <v>1</v>
      </c>
      <c r="R11" s="14">
        <v>0</v>
      </c>
      <c r="S11" s="14">
        <v>0</v>
      </c>
      <c r="T11" s="14">
        <v>3</v>
      </c>
      <c r="U11" s="14">
        <v>0</v>
      </c>
      <c r="V11" s="14">
        <v>0</v>
      </c>
      <c r="W11" s="14">
        <v>0</v>
      </c>
      <c r="X11" s="17">
        <f t="shared" si="0"/>
        <v>0.61538461538461542</v>
      </c>
      <c r="Y11" s="14">
        <v>0</v>
      </c>
      <c r="Z11" s="14">
        <v>4</v>
      </c>
      <c r="AA11" s="14">
        <v>2</v>
      </c>
      <c r="AB11" s="14">
        <v>4</v>
      </c>
      <c r="AC11" s="14">
        <v>3</v>
      </c>
      <c r="AD11" s="14">
        <v>0</v>
      </c>
      <c r="AE11" s="14">
        <v>13</v>
      </c>
    </row>
    <row r="12" spans="1:31" s="6" customFormat="1" x14ac:dyDescent="0.35">
      <c r="A12" s="13" t="s">
        <v>49</v>
      </c>
      <c r="B12" s="14">
        <v>20</v>
      </c>
      <c r="C12" s="14">
        <v>14</v>
      </c>
      <c r="D12" s="14">
        <v>23</v>
      </c>
      <c r="E12" s="14">
        <v>28</v>
      </c>
      <c r="F12" s="14">
        <v>27</v>
      </c>
      <c r="G12" s="14">
        <v>30</v>
      </c>
      <c r="H12" s="14">
        <v>24</v>
      </c>
      <c r="I12" s="14">
        <v>30</v>
      </c>
      <c r="J12" s="17" cm="1">
        <f t="array" ref="J12">SUM(B12:I12/8)</f>
        <v>24.5</v>
      </c>
      <c r="K12" s="14">
        <v>29</v>
      </c>
      <c r="L12" s="14">
        <v>31</v>
      </c>
      <c r="M12" s="14">
        <v>19</v>
      </c>
      <c r="N12" s="14">
        <v>31</v>
      </c>
      <c r="O12" s="14">
        <v>53</v>
      </c>
      <c r="P12" s="14">
        <v>36</v>
      </c>
      <c r="Q12" s="14">
        <v>37</v>
      </c>
      <c r="R12" s="14">
        <v>73</v>
      </c>
      <c r="S12" s="14">
        <v>31</v>
      </c>
      <c r="T12" s="14">
        <v>24</v>
      </c>
      <c r="U12" s="14">
        <v>35</v>
      </c>
      <c r="V12" s="14">
        <v>63</v>
      </c>
      <c r="W12" s="14">
        <v>52</v>
      </c>
      <c r="X12" s="17">
        <f t="shared" si="0"/>
        <v>39.53846153846154</v>
      </c>
      <c r="Y12" s="14">
        <v>85</v>
      </c>
      <c r="Z12" s="14">
        <v>112</v>
      </c>
      <c r="AA12" s="14">
        <v>105</v>
      </c>
      <c r="AB12" s="14">
        <v>157</v>
      </c>
      <c r="AC12" s="14">
        <v>150</v>
      </c>
      <c r="AD12" s="14">
        <v>114</v>
      </c>
      <c r="AE12" s="14">
        <v>609</v>
      </c>
    </row>
    <row r="13" spans="1:31" s="6" customFormat="1" x14ac:dyDescent="0.35">
      <c r="A13" s="13" t="s">
        <v>50</v>
      </c>
      <c r="B13" s="14">
        <v>0</v>
      </c>
      <c r="C13" s="14">
        <v>0</v>
      </c>
      <c r="D13" s="14">
        <v>0</v>
      </c>
      <c r="E13" s="14">
        <v>0</v>
      </c>
      <c r="F13" s="14">
        <v>0</v>
      </c>
      <c r="G13" s="14">
        <v>0</v>
      </c>
      <c r="H13" s="14">
        <v>0</v>
      </c>
      <c r="I13" s="14">
        <v>0</v>
      </c>
      <c r="J13" s="17" cm="1">
        <f t="array" ref="J13">SUM(B13:I13/8)</f>
        <v>0</v>
      </c>
      <c r="K13" s="14"/>
      <c r="L13" s="14"/>
      <c r="M13" s="14">
        <v>8</v>
      </c>
      <c r="N13" s="14"/>
      <c r="O13" s="14"/>
      <c r="P13" s="14"/>
      <c r="Q13" s="14"/>
      <c r="R13" s="14"/>
      <c r="S13" s="14"/>
      <c r="T13" s="14"/>
      <c r="U13" s="14"/>
      <c r="V13" s="14"/>
      <c r="W13" s="14"/>
      <c r="X13" s="17">
        <f t="shared" si="0"/>
        <v>0.61538461538461542</v>
      </c>
      <c r="Y13" s="14">
        <v>0</v>
      </c>
      <c r="Z13" s="14">
        <v>8</v>
      </c>
      <c r="AA13" s="14">
        <v>0</v>
      </c>
      <c r="AB13" s="14">
        <v>0</v>
      </c>
      <c r="AC13" s="14">
        <v>0</v>
      </c>
      <c r="AD13" s="14">
        <v>0</v>
      </c>
      <c r="AE13" s="14">
        <v>8</v>
      </c>
    </row>
    <row r="14" spans="1:31" s="6" customFormat="1" x14ac:dyDescent="0.35">
      <c r="A14" s="13" t="s">
        <v>51</v>
      </c>
      <c r="B14" s="14">
        <v>6</v>
      </c>
      <c r="C14" s="14">
        <v>4</v>
      </c>
      <c r="D14" s="14">
        <v>4</v>
      </c>
      <c r="E14" s="14">
        <v>1</v>
      </c>
      <c r="F14" s="14">
        <v>0</v>
      </c>
      <c r="G14" s="14">
        <v>0</v>
      </c>
      <c r="H14" s="14">
        <v>5</v>
      </c>
      <c r="I14" s="14">
        <v>74</v>
      </c>
      <c r="J14" s="17" cm="1">
        <f t="array" ref="J14">SUM(B14:I14/8)</f>
        <v>11.75</v>
      </c>
      <c r="K14" s="14">
        <v>28</v>
      </c>
      <c r="L14" s="14">
        <v>54</v>
      </c>
      <c r="M14" s="14">
        <v>42</v>
      </c>
      <c r="N14" s="14">
        <v>68</v>
      </c>
      <c r="O14" s="14">
        <v>51</v>
      </c>
      <c r="P14" s="14">
        <v>53</v>
      </c>
      <c r="Q14" s="14">
        <v>72</v>
      </c>
      <c r="R14" s="14">
        <v>44</v>
      </c>
      <c r="S14" s="14">
        <v>81</v>
      </c>
      <c r="T14" s="14">
        <v>19</v>
      </c>
      <c r="U14" s="14">
        <v>27</v>
      </c>
      <c r="V14" s="14">
        <v>73</v>
      </c>
      <c r="W14" s="14">
        <v>68</v>
      </c>
      <c r="X14" s="17">
        <f t="shared" si="0"/>
        <v>52.307692307692307</v>
      </c>
      <c r="Y14" s="14">
        <v>15</v>
      </c>
      <c r="Z14" s="14">
        <v>79</v>
      </c>
      <c r="AA14" s="14">
        <v>190</v>
      </c>
      <c r="AB14" s="14">
        <v>244</v>
      </c>
      <c r="AC14" s="14">
        <v>161</v>
      </c>
      <c r="AD14" s="14">
        <v>133</v>
      </c>
      <c r="AE14" s="14">
        <v>689</v>
      </c>
    </row>
    <row r="15" spans="1:31" s="6" customFormat="1" x14ac:dyDescent="0.35">
      <c r="A15" s="13" t="s">
        <v>7</v>
      </c>
      <c r="B15" s="14">
        <v>150</v>
      </c>
      <c r="C15" s="14">
        <v>157</v>
      </c>
      <c r="D15" s="14">
        <v>112</v>
      </c>
      <c r="E15" s="14">
        <v>171</v>
      </c>
      <c r="F15" s="14">
        <v>132</v>
      </c>
      <c r="G15" s="14">
        <v>143</v>
      </c>
      <c r="H15" s="14">
        <v>163</v>
      </c>
      <c r="I15" s="14">
        <v>230</v>
      </c>
      <c r="J15" s="17" cm="1">
        <f t="array" ref="J15">SUM(B15:I15/8)</f>
        <v>157.25</v>
      </c>
      <c r="K15" s="14">
        <v>106</v>
      </c>
      <c r="L15" s="14">
        <v>114</v>
      </c>
      <c r="M15" s="14">
        <v>117</v>
      </c>
      <c r="N15" s="14">
        <v>206</v>
      </c>
      <c r="O15" s="14">
        <v>213</v>
      </c>
      <c r="P15" s="14">
        <v>158</v>
      </c>
      <c r="Q15" s="14">
        <v>192</v>
      </c>
      <c r="R15" s="14">
        <v>177</v>
      </c>
      <c r="S15" s="14">
        <v>201</v>
      </c>
      <c r="T15" s="14">
        <v>236</v>
      </c>
      <c r="U15" s="14">
        <v>225</v>
      </c>
      <c r="V15" s="14">
        <v>226</v>
      </c>
      <c r="W15" s="14">
        <v>194</v>
      </c>
      <c r="X15" s="17">
        <f t="shared" si="0"/>
        <v>181.92307692307693</v>
      </c>
      <c r="Y15" s="14">
        <v>590</v>
      </c>
      <c r="Z15" s="14">
        <v>668</v>
      </c>
      <c r="AA15" s="14">
        <v>498</v>
      </c>
      <c r="AB15" s="14">
        <v>769</v>
      </c>
      <c r="AC15" s="14">
        <v>839</v>
      </c>
      <c r="AD15" s="14">
        <v>490</v>
      </c>
      <c r="AE15" s="14">
        <v>3364</v>
      </c>
    </row>
    <row r="16" spans="1:31" s="6" customFormat="1" x14ac:dyDescent="0.35">
      <c r="A16" s="13" t="s">
        <v>52</v>
      </c>
      <c r="B16" s="14">
        <v>2596</v>
      </c>
      <c r="C16" s="14">
        <v>2378</v>
      </c>
      <c r="D16" s="14">
        <v>2035</v>
      </c>
      <c r="E16" s="14">
        <v>2268</v>
      </c>
      <c r="F16" s="14">
        <v>2130</v>
      </c>
      <c r="G16" s="14">
        <v>2315</v>
      </c>
      <c r="H16" s="14">
        <v>2113</v>
      </c>
      <c r="I16" s="14">
        <v>1895</v>
      </c>
      <c r="J16" s="17" cm="1">
        <f t="array" ref="J16">SUM(B16:I16/8)</f>
        <v>2216.25</v>
      </c>
      <c r="K16" s="14">
        <v>1254</v>
      </c>
      <c r="L16" s="14">
        <v>1065</v>
      </c>
      <c r="M16" s="14">
        <v>990</v>
      </c>
      <c r="N16" s="14">
        <v>1237</v>
      </c>
      <c r="O16" s="14">
        <v>1280</v>
      </c>
      <c r="P16" s="14">
        <v>1050</v>
      </c>
      <c r="Q16" s="14">
        <v>1343</v>
      </c>
      <c r="R16" s="14">
        <v>1089</v>
      </c>
      <c r="S16" s="14">
        <v>1393</v>
      </c>
      <c r="T16" s="14">
        <v>1162</v>
      </c>
      <c r="U16" s="14">
        <v>1144</v>
      </c>
      <c r="V16" s="14">
        <v>858</v>
      </c>
      <c r="W16" s="14">
        <v>1123</v>
      </c>
      <c r="X16" s="17">
        <f t="shared" si="0"/>
        <v>1152.9230769230769</v>
      </c>
      <c r="Y16" s="14">
        <v>9277</v>
      </c>
      <c r="Z16" s="14">
        <v>8453</v>
      </c>
      <c r="AA16" s="14">
        <v>4678</v>
      </c>
      <c r="AB16" s="14">
        <v>4910</v>
      </c>
      <c r="AC16" s="14">
        <v>4788</v>
      </c>
      <c r="AD16" s="14">
        <v>4519</v>
      </c>
      <c r="AE16" s="14">
        <v>32106</v>
      </c>
    </row>
    <row r="17" spans="1:31" s="6" customFormat="1" x14ac:dyDescent="0.35">
      <c r="A17" s="13" t="s">
        <v>53</v>
      </c>
      <c r="B17" s="14">
        <v>48</v>
      </c>
      <c r="C17" s="14">
        <v>57</v>
      </c>
      <c r="D17" s="14">
        <v>0</v>
      </c>
      <c r="E17" s="14">
        <v>0</v>
      </c>
      <c r="F17" s="14">
        <v>0</v>
      </c>
      <c r="G17" s="14">
        <v>0</v>
      </c>
      <c r="H17" s="14">
        <v>37</v>
      </c>
      <c r="I17" s="14">
        <v>50</v>
      </c>
      <c r="J17" s="17" cm="1">
        <f t="array" ref="J17">SUM(B17:I17/8)</f>
        <v>24</v>
      </c>
      <c r="K17" s="14">
        <v>71</v>
      </c>
      <c r="L17" s="14">
        <v>85</v>
      </c>
      <c r="M17" s="14">
        <v>82</v>
      </c>
      <c r="N17" s="14">
        <v>76</v>
      </c>
      <c r="O17" s="14">
        <v>102</v>
      </c>
      <c r="P17" s="14">
        <v>80</v>
      </c>
      <c r="Q17" s="14">
        <v>101</v>
      </c>
      <c r="R17" s="14">
        <v>85</v>
      </c>
      <c r="S17" s="14">
        <v>120</v>
      </c>
      <c r="T17" s="14">
        <v>113</v>
      </c>
      <c r="U17" s="14">
        <v>179</v>
      </c>
      <c r="V17" s="14">
        <v>116</v>
      </c>
      <c r="W17" s="14">
        <v>167</v>
      </c>
      <c r="X17" s="17">
        <f t="shared" si="0"/>
        <v>105.92307692307692</v>
      </c>
      <c r="Y17" s="14">
        <v>105</v>
      </c>
      <c r="Z17" s="14">
        <v>87</v>
      </c>
      <c r="AA17" s="14">
        <v>341</v>
      </c>
      <c r="AB17" s="14">
        <v>359</v>
      </c>
      <c r="AC17" s="14">
        <v>497</v>
      </c>
      <c r="AD17" s="14">
        <v>247</v>
      </c>
      <c r="AE17" s="14">
        <v>1389</v>
      </c>
    </row>
    <row r="18" spans="1:31" s="6" customFormat="1" x14ac:dyDescent="0.35">
      <c r="A18" s="13" t="s">
        <v>54</v>
      </c>
      <c r="B18" s="14">
        <v>10</v>
      </c>
      <c r="C18" s="14">
        <v>58</v>
      </c>
      <c r="D18" s="14">
        <v>51</v>
      </c>
      <c r="E18" s="14">
        <v>55</v>
      </c>
      <c r="F18" s="14">
        <v>45</v>
      </c>
      <c r="G18" s="14">
        <v>54</v>
      </c>
      <c r="H18" s="14">
        <v>50</v>
      </c>
      <c r="I18" s="14">
        <v>57</v>
      </c>
      <c r="J18" s="17" cm="1">
        <f t="array" ref="J18">SUM(B18:I18/8)</f>
        <v>47.5</v>
      </c>
      <c r="K18" s="14">
        <v>0</v>
      </c>
      <c r="L18" s="14">
        <v>0</v>
      </c>
      <c r="M18" s="14">
        <v>0</v>
      </c>
      <c r="N18" s="14">
        <v>0</v>
      </c>
      <c r="O18" s="14">
        <v>0</v>
      </c>
      <c r="P18" s="14">
        <v>41</v>
      </c>
      <c r="Q18" s="14">
        <v>36</v>
      </c>
      <c r="R18" s="14">
        <v>21</v>
      </c>
      <c r="S18" s="14">
        <v>58</v>
      </c>
      <c r="T18" s="14">
        <v>30</v>
      </c>
      <c r="U18" s="14">
        <v>31</v>
      </c>
      <c r="V18" s="14">
        <v>33</v>
      </c>
      <c r="W18" s="14">
        <v>24</v>
      </c>
      <c r="X18" s="17">
        <f t="shared" si="0"/>
        <v>21.076923076923077</v>
      </c>
      <c r="Y18" s="14">
        <v>174</v>
      </c>
      <c r="Z18" s="14">
        <v>207</v>
      </c>
      <c r="AA18" s="14">
        <v>0</v>
      </c>
      <c r="AB18" s="14">
        <v>77</v>
      </c>
      <c r="AC18" s="14">
        <v>140</v>
      </c>
      <c r="AD18" s="14">
        <v>43</v>
      </c>
      <c r="AE18" s="14">
        <v>598</v>
      </c>
    </row>
    <row r="19" spans="1:31" s="6" customFormat="1" x14ac:dyDescent="0.35">
      <c r="A19" s="13" t="s">
        <v>55</v>
      </c>
      <c r="B19" s="14">
        <v>1827</v>
      </c>
      <c r="C19" s="14">
        <v>1910</v>
      </c>
      <c r="D19" s="14">
        <v>1713</v>
      </c>
      <c r="E19" s="14">
        <v>1797</v>
      </c>
      <c r="F19" s="14">
        <v>1754</v>
      </c>
      <c r="G19" s="14">
        <v>1955</v>
      </c>
      <c r="H19" s="14">
        <v>2080</v>
      </c>
      <c r="I19" s="14">
        <v>2477</v>
      </c>
      <c r="J19" s="17" cm="1">
        <f t="array" ref="J19">SUM(B19:I19/8)</f>
        <v>1939.125</v>
      </c>
      <c r="K19" s="14">
        <v>2200</v>
      </c>
      <c r="L19" s="14">
        <v>2388</v>
      </c>
      <c r="M19" s="14">
        <v>1988</v>
      </c>
      <c r="N19" s="14">
        <v>2350</v>
      </c>
      <c r="O19" s="14">
        <v>2410</v>
      </c>
      <c r="P19" s="14">
        <v>2286</v>
      </c>
      <c r="Q19" s="14">
        <v>2868</v>
      </c>
      <c r="R19" s="14">
        <v>2606</v>
      </c>
      <c r="S19" s="14">
        <v>3184</v>
      </c>
      <c r="T19" s="14">
        <v>2757</v>
      </c>
      <c r="U19" s="14">
        <v>3610</v>
      </c>
      <c r="V19" s="14">
        <v>2982</v>
      </c>
      <c r="W19" s="14">
        <v>3414</v>
      </c>
      <c r="X19" s="17">
        <f t="shared" si="0"/>
        <v>2695.6153846153848</v>
      </c>
      <c r="Y19" s="14">
        <v>5157</v>
      </c>
      <c r="Z19" s="14">
        <v>8266</v>
      </c>
      <c r="AA19" s="14">
        <v>8999</v>
      </c>
      <c r="AB19" s="14">
        <v>9914</v>
      </c>
      <c r="AC19" s="14">
        <v>12157</v>
      </c>
      <c r="AD19" s="14">
        <v>7197</v>
      </c>
      <c r="AE19" s="14">
        <v>44487</v>
      </c>
    </row>
    <row r="20" spans="1:31" s="6" customFormat="1" x14ac:dyDescent="0.35">
      <c r="A20" s="13" t="s">
        <v>8</v>
      </c>
      <c r="B20" s="14">
        <v>52</v>
      </c>
      <c r="C20" s="14">
        <v>87</v>
      </c>
      <c r="D20" s="14">
        <v>18</v>
      </c>
      <c r="E20" s="14">
        <v>241</v>
      </c>
      <c r="F20" s="14">
        <v>221</v>
      </c>
      <c r="G20" s="14">
        <v>386</v>
      </c>
      <c r="H20" s="14">
        <v>418</v>
      </c>
      <c r="I20" s="14">
        <v>709</v>
      </c>
      <c r="J20" s="17" cm="1">
        <f t="array" ref="J20">SUM(B20:I20/8)</f>
        <v>266.5</v>
      </c>
      <c r="K20" s="14">
        <v>491</v>
      </c>
      <c r="L20" s="14">
        <v>530</v>
      </c>
      <c r="M20" s="14">
        <v>493</v>
      </c>
      <c r="N20" s="14">
        <v>569</v>
      </c>
      <c r="O20" s="14">
        <v>653</v>
      </c>
      <c r="P20" s="14">
        <v>606</v>
      </c>
      <c r="Q20" s="14">
        <v>828</v>
      </c>
      <c r="R20" s="14">
        <v>702</v>
      </c>
      <c r="S20" s="14">
        <v>1027</v>
      </c>
      <c r="T20" s="14">
        <v>807</v>
      </c>
      <c r="U20" s="14">
        <v>841</v>
      </c>
      <c r="V20" s="14">
        <v>742</v>
      </c>
      <c r="W20" s="14">
        <v>1031</v>
      </c>
      <c r="X20" s="17">
        <f t="shared" si="0"/>
        <v>716.92307692307691</v>
      </c>
      <c r="Y20" s="14">
        <v>498</v>
      </c>
      <c r="Z20" s="14">
        <v>1734</v>
      </c>
      <c r="AA20" s="14">
        <v>2198</v>
      </c>
      <c r="AB20" s="14">
        <v>2656</v>
      </c>
      <c r="AC20" s="14">
        <v>3377</v>
      </c>
      <c r="AD20" s="14">
        <v>1324</v>
      </c>
      <c r="AE20" s="14">
        <v>9073</v>
      </c>
    </row>
    <row r="21" spans="1:31" s="6" customFormat="1" x14ac:dyDescent="0.35">
      <c r="A21" s="13" t="s">
        <v>9</v>
      </c>
      <c r="B21" s="14">
        <v>0</v>
      </c>
      <c r="C21" s="14">
        <v>0</v>
      </c>
      <c r="D21" s="14">
        <v>0</v>
      </c>
      <c r="E21" s="14">
        <v>0</v>
      </c>
      <c r="F21" s="14">
        <v>0</v>
      </c>
      <c r="G21" s="14">
        <v>0</v>
      </c>
      <c r="H21" s="14">
        <v>0</v>
      </c>
      <c r="I21" s="14">
        <v>0</v>
      </c>
      <c r="J21" s="17" cm="1">
        <f t="array" ref="J21">SUM(B21:I21/8)</f>
        <v>0</v>
      </c>
      <c r="K21" s="14"/>
      <c r="L21" s="14">
        <v>1</v>
      </c>
      <c r="M21" s="14"/>
      <c r="N21" s="14"/>
      <c r="O21" s="14"/>
      <c r="P21" s="14"/>
      <c r="Q21" s="14"/>
      <c r="R21" s="14"/>
      <c r="S21" s="14"/>
      <c r="T21" s="14"/>
      <c r="U21" s="14"/>
      <c r="V21" s="14"/>
      <c r="W21" s="14"/>
      <c r="X21" s="17">
        <f t="shared" si="0"/>
        <v>7.6923076923076927E-2</v>
      </c>
      <c r="Y21" s="14">
        <v>1</v>
      </c>
      <c r="Z21" s="14">
        <v>0</v>
      </c>
      <c r="AA21" s="14">
        <v>1</v>
      </c>
      <c r="AB21" s="14">
        <v>0</v>
      </c>
      <c r="AC21" s="14">
        <v>0</v>
      </c>
      <c r="AD21" s="14">
        <v>1</v>
      </c>
      <c r="AE21" s="14">
        <v>2</v>
      </c>
    </row>
    <row r="22" spans="1:31" s="6" customFormat="1" x14ac:dyDescent="0.35">
      <c r="A22" s="13" t="s">
        <v>10</v>
      </c>
      <c r="B22" s="14">
        <v>0</v>
      </c>
      <c r="C22" s="14">
        <v>0</v>
      </c>
      <c r="D22" s="14">
        <v>0</v>
      </c>
      <c r="E22" s="14">
        <v>5</v>
      </c>
      <c r="F22" s="14">
        <v>1</v>
      </c>
      <c r="G22" s="14">
        <v>5</v>
      </c>
      <c r="H22" s="14">
        <v>2</v>
      </c>
      <c r="I22" s="14">
        <v>2</v>
      </c>
      <c r="J22" s="17" cm="1">
        <f t="array" ref="J22">SUM(B22:I22/8)</f>
        <v>1.875</v>
      </c>
      <c r="K22" s="14">
        <v>2</v>
      </c>
      <c r="L22" s="14">
        <v>1</v>
      </c>
      <c r="M22" s="14">
        <v>3</v>
      </c>
      <c r="N22" s="14"/>
      <c r="O22" s="14">
        <v>1</v>
      </c>
      <c r="P22" s="14">
        <v>1</v>
      </c>
      <c r="Q22" s="14">
        <v>2</v>
      </c>
      <c r="R22" s="14">
        <v>4</v>
      </c>
      <c r="S22" s="14">
        <v>1</v>
      </c>
      <c r="T22" s="14">
        <v>3</v>
      </c>
      <c r="U22" s="14">
        <v>5</v>
      </c>
      <c r="V22" s="14">
        <v>6</v>
      </c>
      <c r="W22" s="14">
        <v>4</v>
      </c>
      <c r="X22" s="17">
        <f t="shared" si="0"/>
        <v>2.5384615384615383</v>
      </c>
      <c r="Y22" s="14">
        <v>5</v>
      </c>
      <c r="Z22" s="14">
        <v>10</v>
      </c>
      <c r="AA22" s="14">
        <v>6</v>
      </c>
      <c r="AB22" s="14">
        <v>4</v>
      </c>
      <c r="AC22" s="14">
        <v>13</v>
      </c>
      <c r="AD22" s="14">
        <v>47</v>
      </c>
      <c r="AE22" s="14">
        <v>38</v>
      </c>
    </row>
    <row r="23" spans="1:31" s="6" customFormat="1" x14ac:dyDescent="0.35">
      <c r="A23" s="13" t="s">
        <v>56</v>
      </c>
      <c r="B23" s="14">
        <v>235</v>
      </c>
      <c r="C23" s="14">
        <v>252</v>
      </c>
      <c r="D23" s="14">
        <v>279</v>
      </c>
      <c r="E23" s="14">
        <v>280</v>
      </c>
      <c r="F23" s="14">
        <v>266</v>
      </c>
      <c r="G23" s="14">
        <v>250</v>
      </c>
      <c r="H23" s="14">
        <v>329</v>
      </c>
      <c r="I23" s="14">
        <v>389</v>
      </c>
      <c r="J23" s="17" cm="1">
        <f t="array" ref="J23">SUM(B23:I23/8)</f>
        <v>285</v>
      </c>
      <c r="K23" s="14">
        <v>434</v>
      </c>
      <c r="L23" s="14">
        <v>421</v>
      </c>
      <c r="M23" s="14">
        <v>508</v>
      </c>
      <c r="N23" s="14">
        <v>444</v>
      </c>
      <c r="O23" s="14">
        <v>556</v>
      </c>
      <c r="P23" s="14">
        <v>617</v>
      </c>
      <c r="Q23" s="14">
        <v>704</v>
      </c>
      <c r="R23" s="14">
        <v>660</v>
      </c>
      <c r="S23" s="14">
        <v>706</v>
      </c>
      <c r="T23" s="14">
        <v>631</v>
      </c>
      <c r="U23" s="14">
        <v>931</v>
      </c>
      <c r="V23" s="14">
        <v>646</v>
      </c>
      <c r="W23" s="14">
        <v>872</v>
      </c>
      <c r="X23" s="17">
        <f t="shared" si="0"/>
        <v>625.38461538461536</v>
      </c>
      <c r="Y23" s="14">
        <v>1048</v>
      </c>
      <c r="Z23" s="14">
        <v>1734</v>
      </c>
      <c r="AA23" s="14">
        <v>1538</v>
      </c>
      <c r="AB23" s="14">
        <v>2321</v>
      </c>
      <c r="AC23" s="14">
        <v>2982</v>
      </c>
      <c r="AD23" s="14">
        <v>1302</v>
      </c>
      <c r="AE23" s="14">
        <v>9623</v>
      </c>
    </row>
    <row r="24" spans="1:31" s="6" customFormat="1" x14ac:dyDescent="0.35">
      <c r="A24" s="13" t="s">
        <v>11</v>
      </c>
      <c r="B24" s="14">
        <v>43</v>
      </c>
      <c r="C24" s="14">
        <v>33</v>
      </c>
      <c r="D24" s="14">
        <v>29</v>
      </c>
      <c r="E24" s="14">
        <v>34</v>
      </c>
      <c r="F24" s="14">
        <v>37</v>
      </c>
      <c r="G24" s="14">
        <v>32</v>
      </c>
      <c r="H24" s="14">
        <v>32</v>
      </c>
      <c r="I24" s="14">
        <v>45</v>
      </c>
      <c r="J24" s="17" cm="1">
        <f t="array" ref="J24">SUM(B24:I24/8)</f>
        <v>35.625</v>
      </c>
      <c r="K24" s="14">
        <v>40</v>
      </c>
      <c r="L24" s="14">
        <v>30</v>
      </c>
      <c r="M24" s="14">
        <v>27</v>
      </c>
      <c r="N24" s="14">
        <v>49</v>
      </c>
      <c r="O24" s="14">
        <v>50</v>
      </c>
      <c r="P24" s="14">
        <v>53</v>
      </c>
      <c r="Q24" s="14">
        <v>30</v>
      </c>
      <c r="R24" s="14">
        <v>43</v>
      </c>
      <c r="S24" s="14">
        <v>49</v>
      </c>
      <c r="T24" s="14">
        <v>63</v>
      </c>
      <c r="U24" s="14">
        <v>60</v>
      </c>
      <c r="V24" s="14">
        <v>57</v>
      </c>
      <c r="W24" s="14">
        <v>48</v>
      </c>
      <c r="X24" s="17">
        <f t="shared" si="0"/>
        <v>46.07692307692308</v>
      </c>
      <c r="Y24" s="14">
        <v>139</v>
      </c>
      <c r="Z24" s="14">
        <v>147</v>
      </c>
      <c r="AA24" s="14">
        <v>144</v>
      </c>
      <c r="AB24" s="14">
        <v>182</v>
      </c>
      <c r="AC24" s="14">
        <v>215</v>
      </c>
      <c r="AD24" s="14">
        <v>130</v>
      </c>
      <c r="AE24" s="14">
        <v>827</v>
      </c>
    </row>
    <row r="25" spans="1:31" s="6" customFormat="1" x14ac:dyDescent="0.35">
      <c r="A25" s="13" t="s">
        <v>57</v>
      </c>
      <c r="B25" s="14">
        <v>0</v>
      </c>
      <c r="C25" s="14">
        <v>0</v>
      </c>
      <c r="D25" s="14">
        <v>0</v>
      </c>
      <c r="E25" s="14">
        <v>0</v>
      </c>
      <c r="F25" s="14">
        <v>0</v>
      </c>
      <c r="G25" s="14">
        <v>0</v>
      </c>
      <c r="H25" s="14">
        <v>0</v>
      </c>
      <c r="I25" s="14">
        <v>0</v>
      </c>
      <c r="J25" s="17" cm="1">
        <f t="array" ref="J25">SUM(B25:I25/8)</f>
        <v>0</v>
      </c>
      <c r="K25" s="14"/>
      <c r="L25" s="14">
        <v>2</v>
      </c>
      <c r="M25" s="14"/>
      <c r="N25" s="14"/>
      <c r="O25" s="14"/>
      <c r="P25" s="14"/>
      <c r="Q25" s="14"/>
      <c r="R25" s="14"/>
      <c r="S25" s="14"/>
      <c r="T25" s="14"/>
      <c r="U25" s="14"/>
      <c r="V25" s="14"/>
      <c r="W25" s="14"/>
      <c r="X25" s="17">
        <f t="shared" si="0"/>
        <v>0.15384615384615385</v>
      </c>
      <c r="Y25" s="14">
        <v>0</v>
      </c>
      <c r="Z25" s="14">
        <v>0</v>
      </c>
      <c r="AA25" s="14">
        <v>2</v>
      </c>
      <c r="AB25" s="14">
        <v>0</v>
      </c>
      <c r="AC25" s="14">
        <v>0</v>
      </c>
      <c r="AD25" s="14">
        <v>2</v>
      </c>
      <c r="AE25" s="14">
        <v>2</v>
      </c>
    </row>
    <row r="26" spans="1:31" s="6" customFormat="1" x14ac:dyDescent="0.35">
      <c r="A26" s="13" t="s">
        <v>12</v>
      </c>
      <c r="B26" s="14">
        <v>19</v>
      </c>
      <c r="C26" s="14">
        <v>13</v>
      </c>
      <c r="D26" s="14">
        <v>12</v>
      </c>
      <c r="E26" s="14">
        <v>18</v>
      </c>
      <c r="F26" s="14">
        <v>13</v>
      </c>
      <c r="G26" s="14">
        <v>13</v>
      </c>
      <c r="H26" s="14">
        <v>13</v>
      </c>
      <c r="I26" s="14">
        <v>13</v>
      </c>
      <c r="J26" s="17" cm="1">
        <f t="array" ref="J26">SUM(B26:I26/8)</f>
        <v>14.25</v>
      </c>
      <c r="K26" s="14">
        <v>17</v>
      </c>
      <c r="L26" s="14">
        <v>29</v>
      </c>
      <c r="M26" s="14">
        <v>43</v>
      </c>
      <c r="N26" s="14">
        <v>24</v>
      </c>
      <c r="O26" s="14">
        <v>12</v>
      </c>
      <c r="P26" s="14">
        <v>19</v>
      </c>
      <c r="Q26" s="14">
        <v>21</v>
      </c>
      <c r="R26" s="14">
        <v>19</v>
      </c>
      <c r="S26" s="14">
        <v>22</v>
      </c>
      <c r="T26" s="14">
        <v>20</v>
      </c>
      <c r="U26" s="14">
        <v>18</v>
      </c>
      <c r="V26" s="14">
        <v>7</v>
      </c>
      <c r="W26" s="14">
        <v>18</v>
      </c>
      <c r="X26" s="17">
        <f t="shared" si="0"/>
        <v>20.692307692307693</v>
      </c>
      <c r="Y26" s="14">
        <v>62</v>
      </c>
      <c r="Z26" s="14">
        <v>52</v>
      </c>
      <c r="AA26" s="14">
        <v>97</v>
      </c>
      <c r="AB26" s="14">
        <v>76</v>
      </c>
      <c r="AC26" s="14">
        <v>79</v>
      </c>
      <c r="AD26" s="14">
        <v>55</v>
      </c>
      <c r="AE26" s="14">
        <v>384</v>
      </c>
    </row>
    <row r="27" spans="1:31" s="6" customFormat="1" x14ac:dyDescent="0.35">
      <c r="A27" s="13" t="s">
        <v>58</v>
      </c>
      <c r="B27" s="14">
        <v>0</v>
      </c>
      <c r="C27" s="14">
        <v>0</v>
      </c>
      <c r="D27" s="14">
        <v>0</v>
      </c>
      <c r="E27" s="14">
        <v>0</v>
      </c>
      <c r="F27" s="14">
        <v>0</v>
      </c>
      <c r="G27" s="14">
        <v>0</v>
      </c>
      <c r="H27" s="14">
        <v>0</v>
      </c>
      <c r="I27" s="14">
        <v>0</v>
      </c>
      <c r="J27" s="17" cm="1">
        <f t="array" ref="J27">SUM(B27:I27/8)</f>
        <v>0</v>
      </c>
      <c r="K27" s="14"/>
      <c r="L27" s="14"/>
      <c r="M27" s="14"/>
      <c r="N27" s="14">
        <v>1</v>
      </c>
      <c r="O27" s="14"/>
      <c r="P27" s="14"/>
      <c r="Q27" s="14"/>
      <c r="R27" s="14"/>
      <c r="S27" s="14"/>
      <c r="T27" s="14"/>
      <c r="U27" s="14"/>
      <c r="V27" s="14"/>
      <c r="W27" s="14"/>
      <c r="X27" s="17">
        <f t="shared" si="0"/>
        <v>7.6923076923076927E-2</v>
      </c>
      <c r="Y27" s="14">
        <v>0</v>
      </c>
      <c r="Z27" s="14">
        <v>0</v>
      </c>
      <c r="AA27" s="14">
        <v>0</v>
      </c>
      <c r="AB27" s="14">
        <v>1</v>
      </c>
      <c r="AC27" s="14">
        <v>0</v>
      </c>
      <c r="AD27" s="14">
        <v>0</v>
      </c>
      <c r="AE27" s="14">
        <v>1</v>
      </c>
    </row>
    <row r="28" spans="1:31" s="6" customFormat="1" x14ac:dyDescent="0.35">
      <c r="A28" s="13" t="s">
        <v>13</v>
      </c>
      <c r="B28" s="14">
        <v>3</v>
      </c>
      <c r="C28" s="14">
        <v>10</v>
      </c>
      <c r="D28" s="14">
        <v>7</v>
      </c>
      <c r="E28" s="14">
        <v>7</v>
      </c>
      <c r="F28" s="14">
        <v>2</v>
      </c>
      <c r="G28" s="14">
        <v>5</v>
      </c>
      <c r="H28" s="14">
        <v>6</v>
      </c>
      <c r="I28" s="14">
        <v>8</v>
      </c>
      <c r="J28" s="17" cm="1">
        <f t="array" ref="J28">SUM(B28:I28/8)</f>
        <v>6</v>
      </c>
      <c r="K28" s="14">
        <v>2</v>
      </c>
      <c r="L28" s="14">
        <v>2</v>
      </c>
      <c r="M28" s="14">
        <v>3</v>
      </c>
      <c r="N28" s="14"/>
      <c r="O28" s="14">
        <v>3</v>
      </c>
      <c r="P28" s="14">
        <v>4</v>
      </c>
      <c r="Q28" s="14">
        <v>1</v>
      </c>
      <c r="R28" s="14">
        <v>4</v>
      </c>
      <c r="S28" s="14">
        <v>3</v>
      </c>
      <c r="T28" s="14">
        <v>1</v>
      </c>
      <c r="U28" s="14"/>
      <c r="V28" s="14">
        <v>4</v>
      </c>
      <c r="W28" s="14">
        <v>5</v>
      </c>
      <c r="X28" s="17">
        <f t="shared" si="0"/>
        <v>2.4615384615384617</v>
      </c>
      <c r="Y28" s="14">
        <v>27</v>
      </c>
      <c r="Z28" s="14">
        <v>21</v>
      </c>
      <c r="AA28" s="14">
        <v>10</v>
      </c>
      <c r="AB28" s="14">
        <v>8</v>
      </c>
      <c r="AC28" s="14">
        <v>8</v>
      </c>
      <c r="AD28" s="14">
        <v>9</v>
      </c>
      <c r="AE28" s="14">
        <v>74</v>
      </c>
    </row>
    <row r="29" spans="1:31" s="6" customFormat="1" x14ac:dyDescent="0.35">
      <c r="A29" s="13" t="s">
        <v>59</v>
      </c>
      <c r="B29" s="14">
        <v>72</v>
      </c>
      <c r="C29" s="14">
        <v>40</v>
      </c>
      <c r="D29" s="14">
        <v>58</v>
      </c>
      <c r="E29" s="14">
        <v>531</v>
      </c>
      <c r="F29" s="14">
        <v>72</v>
      </c>
      <c r="G29" s="14">
        <v>1354</v>
      </c>
      <c r="H29" s="14">
        <v>293</v>
      </c>
      <c r="I29" s="14">
        <v>127</v>
      </c>
      <c r="J29" s="17" cm="1">
        <f t="array" ref="J29">SUM(B29:I29/8)</f>
        <v>318.375</v>
      </c>
      <c r="K29" s="14">
        <v>400</v>
      </c>
      <c r="L29" s="14">
        <v>1190</v>
      </c>
      <c r="M29" s="14">
        <v>184</v>
      </c>
      <c r="N29" s="14">
        <v>525</v>
      </c>
      <c r="O29" s="14">
        <v>1279</v>
      </c>
      <c r="P29" s="14">
        <v>139</v>
      </c>
      <c r="Q29" s="14">
        <v>812</v>
      </c>
      <c r="R29" s="14">
        <v>1294</v>
      </c>
      <c r="S29" s="14">
        <v>823</v>
      </c>
      <c r="T29" s="14">
        <v>835</v>
      </c>
      <c r="U29" s="14">
        <v>409</v>
      </c>
      <c r="V29" s="14">
        <v>1523</v>
      </c>
      <c r="W29" s="14">
        <v>354</v>
      </c>
      <c r="X29" s="17">
        <f t="shared" si="0"/>
        <v>751.30769230769226</v>
      </c>
      <c r="Y29" s="14">
        <v>701</v>
      </c>
      <c r="Z29" s="14">
        <v>1846</v>
      </c>
      <c r="AA29" s="14">
        <v>1913</v>
      </c>
      <c r="AB29" s="14">
        <v>2755</v>
      </c>
      <c r="AC29" s="14">
        <v>3361</v>
      </c>
      <c r="AD29" s="14">
        <v>2785</v>
      </c>
      <c r="AE29" s="14">
        <v>10576</v>
      </c>
    </row>
    <row r="30" spans="1:31" s="6" customFormat="1" x14ac:dyDescent="0.35">
      <c r="A30" s="13" t="s">
        <v>14</v>
      </c>
      <c r="B30" s="14">
        <v>18</v>
      </c>
      <c r="C30" s="14">
        <v>33</v>
      </c>
      <c r="D30" s="14">
        <v>26</v>
      </c>
      <c r="E30" s="14">
        <v>6</v>
      </c>
      <c r="F30" s="14">
        <v>13</v>
      </c>
      <c r="G30" s="14">
        <v>8</v>
      </c>
      <c r="H30" s="14">
        <v>24</v>
      </c>
      <c r="I30" s="14">
        <v>24</v>
      </c>
      <c r="J30" s="17" cm="1">
        <f t="array" ref="J30">SUM(B30:I30/8)</f>
        <v>19</v>
      </c>
      <c r="K30" s="14">
        <v>6</v>
      </c>
      <c r="L30" s="14">
        <v>9</v>
      </c>
      <c r="M30" s="14">
        <v>8</v>
      </c>
      <c r="N30" s="14">
        <v>7</v>
      </c>
      <c r="O30" s="14">
        <v>9</v>
      </c>
      <c r="P30" s="14">
        <v>14</v>
      </c>
      <c r="Q30" s="14">
        <v>4</v>
      </c>
      <c r="R30" s="14">
        <v>3</v>
      </c>
      <c r="S30" s="14">
        <v>4</v>
      </c>
      <c r="T30" s="14">
        <v>9</v>
      </c>
      <c r="U30" s="14">
        <v>11</v>
      </c>
      <c r="V30" s="14">
        <v>2</v>
      </c>
      <c r="W30" s="14">
        <v>6</v>
      </c>
      <c r="X30" s="17">
        <f t="shared" si="0"/>
        <v>7.0769230769230766</v>
      </c>
      <c r="Y30" s="14">
        <v>83</v>
      </c>
      <c r="Z30" s="14">
        <v>69</v>
      </c>
      <c r="AA30" s="14">
        <v>29</v>
      </c>
      <c r="AB30" s="14">
        <v>34</v>
      </c>
      <c r="AC30" s="14">
        <v>27</v>
      </c>
      <c r="AD30" s="14">
        <v>29</v>
      </c>
      <c r="AE30" s="14">
        <v>243</v>
      </c>
    </row>
    <row r="31" spans="1:31" s="6" customFormat="1" x14ac:dyDescent="0.35">
      <c r="A31" s="13" t="s">
        <v>60</v>
      </c>
      <c r="B31" s="14">
        <v>17</v>
      </c>
      <c r="C31" s="14">
        <v>12</v>
      </c>
      <c r="D31" s="14">
        <v>12</v>
      </c>
      <c r="E31" s="14">
        <v>12</v>
      </c>
      <c r="F31" s="14">
        <v>7</v>
      </c>
      <c r="G31" s="14">
        <v>17</v>
      </c>
      <c r="H31" s="14">
        <v>12</v>
      </c>
      <c r="I31" s="14">
        <v>22</v>
      </c>
      <c r="J31" s="17" cm="1">
        <f t="array" ref="J31">SUM(B31:I31/8)</f>
        <v>13.875</v>
      </c>
      <c r="K31" s="14">
        <v>29</v>
      </c>
      <c r="L31" s="14">
        <v>15</v>
      </c>
      <c r="M31" s="14">
        <v>18</v>
      </c>
      <c r="N31" s="14">
        <v>21</v>
      </c>
      <c r="O31" s="14">
        <v>20</v>
      </c>
      <c r="P31" s="14">
        <v>20</v>
      </c>
      <c r="Q31" s="14">
        <v>20</v>
      </c>
      <c r="R31" s="14">
        <v>29</v>
      </c>
      <c r="S31" s="14">
        <v>23</v>
      </c>
      <c r="T31" s="14">
        <v>25</v>
      </c>
      <c r="U31" s="14">
        <v>53</v>
      </c>
      <c r="V31" s="14">
        <v>51</v>
      </c>
      <c r="W31" s="14">
        <v>31</v>
      </c>
      <c r="X31" s="17">
        <f t="shared" si="0"/>
        <v>27.307692307692307</v>
      </c>
      <c r="Y31" s="14">
        <v>53</v>
      </c>
      <c r="Z31" s="14">
        <v>48</v>
      </c>
      <c r="AA31" s="14">
        <v>80</v>
      </c>
      <c r="AB31" s="14">
        <v>81</v>
      </c>
      <c r="AC31" s="14">
        <v>130</v>
      </c>
      <c r="AD31" s="14">
        <v>83</v>
      </c>
      <c r="AE31" s="14">
        <v>392</v>
      </c>
    </row>
    <row r="32" spans="1:31" s="6" customFormat="1" x14ac:dyDescent="0.35">
      <c r="A32" s="13" t="s">
        <v>15</v>
      </c>
      <c r="B32" s="14">
        <v>1</v>
      </c>
      <c r="C32" s="14">
        <v>0</v>
      </c>
      <c r="D32" s="14">
        <v>0</v>
      </c>
      <c r="E32" s="14">
        <v>1</v>
      </c>
      <c r="F32" s="14">
        <v>0</v>
      </c>
      <c r="G32" s="14">
        <v>0</v>
      </c>
      <c r="H32" s="14">
        <v>0</v>
      </c>
      <c r="I32" s="14">
        <v>3</v>
      </c>
      <c r="J32" s="17" cm="1">
        <f t="array" ref="J32">SUM(B32:I32/8)</f>
        <v>0.625</v>
      </c>
      <c r="K32" s="14">
        <v>4</v>
      </c>
      <c r="L32" s="14">
        <v>1</v>
      </c>
      <c r="M32" s="14"/>
      <c r="N32" s="14">
        <v>3</v>
      </c>
      <c r="O32" s="14"/>
      <c r="P32" s="14">
        <v>2</v>
      </c>
      <c r="Q32" s="14"/>
      <c r="R32" s="14">
        <v>1</v>
      </c>
      <c r="S32" s="14">
        <v>1</v>
      </c>
      <c r="T32" s="14"/>
      <c r="U32" s="14"/>
      <c r="V32" s="14"/>
      <c r="W32" s="14">
        <v>9</v>
      </c>
      <c r="X32" s="17">
        <f t="shared" si="0"/>
        <v>1.6153846153846154</v>
      </c>
      <c r="Y32" s="14">
        <v>2</v>
      </c>
      <c r="Z32" s="14">
        <v>3</v>
      </c>
      <c r="AA32" s="14">
        <v>9</v>
      </c>
      <c r="AB32" s="14">
        <v>5</v>
      </c>
      <c r="AC32" s="14">
        <v>2</v>
      </c>
      <c r="AD32" s="14">
        <v>2</v>
      </c>
      <c r="AE32" s="14">
        <v>21</v>
      </c>
    </row>
    <row r="33" spans="1:31" s="6" customFormat="1" x14ac:dyDescent="0.35">
      <c r="A33" s="13" t="s">
        <v>16</v>
      </c>
      <c r="B33" s="14">
        <v>2</v>
      </c>
      <c r="C33" s="14">
        <v>5</v>
      </c>
      <c r="D33" s="14">
        <v>3</v>
      </c>
      <c r="E33" s="14">
        <v>4</v>
      </c>
      <c r="F33" s="14">
        <v>4</v>
      </c>
      <c r="G33" s="14">
        <v>5</v>
      </c>
      <c r="H33" s="14">
        <v>7</v>
      </c>
      <c r="I33" s="14">
        <v>8</v>
      </c>
      <c r="J33" s="17" cm="1">
        <f t="array" ref="J33">SUM(B33:I33/8)</f>
        <v>4.75</v>
      </c>
      <c r="K33" s="14">
        <v>5</v>
      </c>
      <c r="L33" s="14">
        <v>12</v>
      </c>
      <c r="M33" s="14">
        <v>9</v>
      </c>
      <c r="N33" s="14">
        <v>7</v>
      </c>
      <c r="O33" s="14">
        <v>7</v>
      </c>
      <c r="P33" s="14">
        <v>5</v>
      </c>
      <c r="Q33" s="14">
        <v>6</v>
      </c>
      <c r="R33" s="14">
        <v>8</v>
      </c>
      <c r="S33" s="14">
        <v>7</v>
      </c>
      <c r="T33" s="14">
        <v>8</v>
      </c>
      <c r="U33" s="14">
        <v>13</v>
      </c>
      <c r="V33" s="14">
        <v>14</v>
      </c>
      <c r="W33" s="14">
        <v>2</v>
      </c>
      <c r="X33" s="17">
        <f t="shared" si="0"/>
        <v>7.9230769230769234</v>
      </c>
      <c r="Y33" s="14">
        <v>14</v>
      </c>
      <c r="Z33" s="14">
        <v>24</v>
      </c>
      <c r="AA33" s="14">
        <v>35</v>
      </c>
      <c r="AB33" s="14">
        <v>25</v>
      </c>
      <c r="AC33" s="14">
        <v>36</v>
      </c>
      <c r="AD33" s="14">
        <v>28</v>
      </c>
      <c r="AE33" s="14">
        <v>134</v>
      </c>
    </row>
    <row r="34" spans="1:31" s="6" customFormat="1" x14ac:dyDescent="0.35">
      <c r="A34" s="13" t="s">
        <v>17</v>
      </c>
      <c r="B34" s="14">
        <v>18</v>
      </c>
      <c r="C34" s="14">
        <v>20</v>
      </c>
      <c r="D34" s="14">
        <v>22</v>
      </c>
      <c r="E34" s="14">
        <v>11</v>
      </c>
      <c r="F34" s="14">
        <v>14</v>
      </c>
      <c r="G34" s="14">
        <v>17</v>
      </c>
      <c r="H34" s="14">
        <v>5</v>
      </c>
      <c r="I34" s="14">
        <v>20</v>
      </c>
      <c r="J34" s="17" cm="1">
        <f t="array" ref="J34">SUM(B34:I34/8)</f>
        <v>15.875</v>
      </c>
      <c r="K34" s="14">
        <v>13</v>
      </c>
      <c r="L34" s="14">
        <v>16</v>
      </c>
      <c r="M34" s="14">
        <v>7</v>
      </c>
      <c r="N34" s="14">
        <v>17</v>
      </c>
      <c r="O34" s="14">
        <v>14</v>
      </c>
      <c r="P34" s="14">
        <v>11</v>
      </c>
      <c r="Q34" s="14">
        <v>17</v>
      </c>
      <c r="R34" s="14">
        <v>10</v>
      </c>
      <c r="S34" s="14">
        <v>13</v>
      </c>
      <c r="T34" s="14">
        <v>10</v>
      </c>
      <c r="U34" s="14">
        <v>12</v>
      </c>
      <c r="V34" s="14">
        <v>13</v>
      </c>
      <c r="W34" s="14">
        <v>4</v>
      </c>
      <c r="X34" s="17">
        <f t="shared" si="0"/>
        <v>12.076923076923077</v>
      </c>
      <c r="Y34" s="14">
        <v>71</v>
      </c>
      <c r="Z34" s="14">
        <v>56</v>
      </c>
      <c r="AA34" s="14">
        <v>48</v>
      </c>
      <c r="AB34" s="14">
        <v>59</v>
      </c>
      <c r="AC34" s="14">
        <v>45</v>
      </c>
      <c r="AD34" s="14">
        <v>47</v>
      </c>
      <c r="AE34" s="14">
        <v>279</v>
      </c>
    </row>
    <row r="35" spans="1:31" s="6" customFormat="1" x14ac:dyDescent="0.35">
      <c r="A35" s="13" t="s">
        <v>61</v>
      </c>
      <c r="B35" s="14">
        <v>8</v>
      </c>
      <c r="C35" s="14">
        <v>8</v>
      </c>
      <c r="D35" s="14">
        <v>6</v>
      </c>
      <c r="E35" s="14">
        <v>15</v>
      </c>
      <c r="F35" s="14">
        <v>0</v>
      </c>
      <c r="G35" s="14">
        <v>3</v>
      </c>
      <c r="H35" s="14">
        <v>8</v>
      </c>
      <c r="I35" s="14">
        <v>7</v>
      </c>
      <c r="J35" s="17" cm="1">
        <f t="array" ref="J35">SUM(B35:I35/8)</f>
        <v>6.875</v>
      </c>
      <c r="K35" s="14">
        <v>1</v>
      </c>
      <c r="L35" s="14">
        <v>11</v>
      </c>
      <c r="M35" s="14">
        <v>2</v>
      </c>
      <c r="N35" s="14">
        <v>0</v>
      </c>
      <c r="O35" s="14">
        <v>2</v>
      </c>
      <c r="P35" s="14">
        <v>6</v>
      </c>
      <c r="Q35" s="14">
        <v>6</v>
      </c>
      <c r="R35" s="14">
        <v>5</v>
      </c>
      <c r="S35" s="14">
        <v>3</v>
      </c>
      <c r="T35" s="14">
        <v>4</v>
      </c>
      <c r="U35" s="14">
        <v>5</v>
      </c>
      <c r="V35" s="14">
        <v>35</v>
      </c>
      <c r="W35" s="14">
        <v>26</v>
      </c>
      <c r="X35" s="17">
        <f t="shared" si="0"/>
        <v>8.1538461538461533</v>
      </c>
      <c r="Y35" s="14">
        <v>37</v>
      </c>
      <c r="Z35" s="14">
        <v>18</v>
      </c>
      <c r="AA35" s="14">
        <v>48</v>
      </c>
      <c r="AB35" s="14">
        <v>47</v>
      </c>
      <c r="AC35" s="14">
        <v>72</v>
      </c>
      <c r="AD35" s="14">
        <v>32</v>
      </c>
      <c r="AE35" s="14">
        <v>222</v>
      </c>
    </row>
    <row r="36" spans="1:31" s="6" customFormat="1" x14ac:dyDescent="0.35">
      <c r="A36" s="13" t="s">
        <v>62</v>
      </c>
      <c r="B36" s="14">
        <v>0</v>
      </c>
      <c r="C36" s="14">
        <v>0</v>
      </c>
      <c r="D36" s="14">
        <v>0</v>
      </c>
      <c r="E36" s="14">
        <v>0</v>
      </c>
      <c r="F36" s="14">
        <v>0</v>
      </c>
      <c r="G36" s="14">
        <v>0</v>
      </c>
      <c r="H36" s="14">
        <v>4</v>
      </c>
      <c r="I36" s="14">
        <v>2</v>
      </c>
      <c r="J36" s="17" cm="1">
        <f t="array" ref="J36">SUM(B36:I36/8)</f>
        <v>0.75</v>
      </c>
      <c r="K36" s="14">
        <v>35</v>
      </c>
      <c r="L36" s="14">
        <v>39</v>
      </c>
      <c r="M36" s="14">
        <v>49</v>
      </c>
      <c r="N36" s="14">
        <v>41</v>
      </c>
      <c r="O36" s="14">
        <v>43</v>
      </c>
      <c r="P36" s="14">
        <v>57</v>
      </c>
      <c r="Q36" s="14">
        <v>71</v>
      </c>
      <c r="R36" s="14">
        <v>61</v>
      </c>
      <c r="S36" s="14">
        <v>41</v>
      </c>
      <c r="T36" s="14">
        <v>46</v>
      </c>
      <c r="U36" s="14">
        <v>77</v>
      </c>
      <c r="V36" s="14">
        <v>102</v>
      </c>
      <c r="W36" s="14">
        <v>76</v>
      </c>
      <c r="X36" s="17">
        <f t="shared" si="0"/>
        <v>56.769230769230766</v>
      </c>
      <c r="Y36" s="14">
        <v>0</v>
      </c>
      <c r="Z36" s="14">
        <v>6</v>
      </c>
      <c r="AA36" s="14">
        <v>14</v>
      </c>
      <c r="AB36" s="14">
        <v>14</v>
      </c>
      <c r="AC36" s="14">
        <v>17</v>
      </c>
      <c r="AD36" s="14">
        <v>46</v>
      </c>
      <c r="AE36" s="14">
        <v>51</v>
      </c>
    </row>
    <row r="37" spans="1:31" s="6" customFormat="1" x14ac:dyDescent="0.35">
      <c r="A37" s="13" t="s">
        <v>18</v>
      </c>
      <c r="B37" s="14">
        <v>47</v>
      </c>
      <c r="C37" s="14">
        <v>59</v>
      </c>
      <c r="D37" s="14">
        <v>35</v>
      </c>
      <c r="E37" s="14">
        <v>43</v>
      </c>
      <c r="F37" s="14">
        <v>35</v>
      </c>
      <c r="G37" s="14">
        <v>45</v>
      </c>
      <c r="H37" s="14">
        <v>54</v>
      </c>
      <c r="I37" s="14">
        <v>63</v>
      </c>
      <c r="J37" s="17" cm="1">
        <f t="array" ref="J37">SUM(B37:I37/8)</f>
        <v>47.625</v>
      </c>
      <c r="K37" s="14">
        <v>1</v>
      </c>
      <c r="L37" s="14">
        <v>0</v>
      </c>
      <c r="M37" s="14">
        <v>0</v>
      </c>
      <c r="N37" s="14">
        <v>3</v>
      </c>
      <c r="O37" s="14">
        <v>0</v>
      </c>
      <c r="P37" s="14">
        <v>0</v>
      </c>
      <c r="Q37" s="14">
        <v>2</v>
      </c>
      <c r="R37" s="14">
        <v>2</v>
      </c>
      <c r="S37" s="14">
        <v>0</v>
      </c>
      <c r="T37" s="14">
        <v>3</v>
      </c>
      <c r="U37" s="14">
        <v>1</v>
      </c>
      <c r="V37" s="14">
        <v>0</v>
      </c>
      <c r="W37" s="14">
        <v>0</v>
      </c>
      <c r="X37" s="17">
        <f t="shared" si="0"/>
        <v>0.92307692307692313</v>
      </c>
      <c r="Y37" s="14">
        <v>184</v>
      </c>
      <c r="Z37" s="14">
        <v>197</v>
      </c>
      <c r="AA37" s="14">
        <v>180</v>
      </c>
      <c r="AB37" s="14">
        <v>212</v>
      </c>
      <c r="AC37" s="14">
        <v>225</v>
      </c>
      <c r="AD37" s="14">
        <v>188</v>
      </c>
      <c r="AE37" s="14">
        <v>998</v>
      </c>
    </row>
    <row r="38" spans="1:31" s="6" customFormat="1" x14ac:dyDescent="0.35">
      <c r="A38" s="13" t="s">
        <v>63</v>
      </c>
      <c r="B38" s="14">
        <v>10</v>
      </c>
      <c r="C38" s="14">
        <v>16</v>
      </c>
      <c r="D38" s="14">
        <v>13</v>
      </c>
      <c r="E38" s="14">
        <v>8</v>
      </c>
      <c r="F38" s="14">
        <v>10</v>
      </c>
      <c r="G38" s="14">
        <v>10</v>
      </c>
      <c r="H38" s="14">
        <v>4</v>
      </c>
      <c r="I38" s="14">
        <v>11</v>
      </c>
      <c r="J38" s="17" cm="1">
        <f t="array" ref="J38">SUM(B38:I38/8)</f>
        <v>10.25</v>
      </c>
      <c r="K38" s="14">
        <v>61</v>
      </c>
      <c r="L38" s="14">
        <v>65</v>
      </c>
      <c r="M38" s="14">
        <v>59</v>
      </c>
      <c r="N38" s="14">
        <v>80</v>
      </c>
      <c r="O38" s="14">
        <v>105</v>
      </c>
      <c r="P38" s="14">
        <v>79</v>
      </c>
      <c r="Q38" s="14">
        <v>90</v>
      </c>
      <c r="R38" s="14">
        <v>92</v>
      </c>
      <c r="S38" s="14">
        <v>122</v>
      </c>
      <c r="T38" s="14">
        <v>80</v>
      </c>
      <c r="U38" s="14">
        <v>134</v>
      </c>
      <c r="V38" s="14">
        <v>105</v>
      </c>
      <c r="W38" s="14">
        <v>96</v>
      </c>
      <c r="X38" s="17">
        <f t="shared" si="0"/>
        <v>89.84615384615384</v>
      </c>
      <c r="Y38" s="14">
        <v>47</v>
      </c>
      <c r="Z38" s="14">
        <v>35</v>
      </c>
      <c r="AA38" s="14">
        <v>2</v>
      </c>
      <c r="AB38" s="14">
        <v>5</v>
      </c>
      <c r="AC38" s="14">
        <v>6</v>
      </c>
      <c r="AD38" s="14">
        <v>10</v>
      </c>
      <c r="AE38" s="14">
        <v>95</v>
      </c>
    </row>
    <row r="39" spans="1:31" s="6" customFormat="1" x14ac:dyDescent="0.35">
      <c r="A39" s="13" t="s">
        <v>64</v>
      </c>
      <c r="B39" s="14">
        <v>58</v>
      </c>
      <c r="C39" s="14">
        <v>76</v>
      </c>
      <c r="D39" s="14">
        <v>73</v>
      </c>
      <c r="E39" s="14">
        <v>74</v>
      </c>
      <c r="F39" s="14">
        <v>50</v>
      </c>
      <c r="G39" s="14">
        <v>62</v>
      </c>
      <c r="H39" s="14">
        <v>73</v>
      </c>
      <c r="I39" s="14">
        <v>130</v>
      </c>
      <c r="J39" s="17" cm="1">
        <f t="array" ref="J39">SUM(B39:I39/8)</f>
        <v>74.5</v>
      </c>
      <c r="K39" s="14">
        <v>1</v>
      </c>
      <c r="L39" s="14">
        <v>0</v>
      </c>
      <c r="M39" s="14">
        <v>0</v>
      </c>
      <c r="N39" s="14">
        <v>0</v>
      </c>
      <c r="O39" s="14">
        <v>0</v>
      </c>
      <c r="P39" s="14">
        <v>0</v>
      </c>
      <c r="Q39" s="14">
        <v>0</v>
      </c>
      <c r="R39" s="14">
        <v>0</v>
      </c>
      <c r="S39" s="14">
        <v>0</v>
      </c>
      <c r="T39" s="14">
        <v>0</v>
      </c>
      <c r="U39" s="14">
        <v>0</v>
      </c>
      <c r="V39" s="14">
        <v>0</v>
      </c>
      <c r="W39" s="14">
        <v>0</v>
      </c>
      <c r="X39" s="17">
        <f t="shared" si="0"/>
        <v>7.6923076923076927E-2</v>
      </c>
      <c r="Y39" s="14">
        <v>282</v>
      </c>
      <c r="Z39" s="14">
        <v>315</v>
      </c>
      <c r="AA39" s="14">
        <v>260</v>
      </c>
      <c r="AB39" s="14">
        <v>354</v>
      </c>
      <c r="AC39" s="14">
        <v>428</v>
      </c>
      <c r="AD39" s="14">
        <v>228</v>
      </c>
      <c r="AE39" s="14">
        <v>1639</v>
      </c>
    </row>
    <row r="40" spans="1:31" s="6" customFormat="1" x14ac:dyDescent="0.35">
      <c r="A40" s="13" t="s">
        <v>19</v>
      </c>
      <c r="B40" s="14">
        <v>0</v>
      </c>
      <c r="C40" s="14">
        <v>0</v>
      </c>
      <c r="D40" s="14">
        <v>0</v>
      </c>
      <c r="E40" s="14">
        <v>0</v>
      </c>
      <c r="F40" s="14">
        <v>10</v>
      </c>
      <c r="G40" s="14">
        <v>0</v>
      </c>
      <c r="H40" s="14">
        <v>0</v>
      </c>
      <c r="I40" s="14">
        <v>0</v>
      </c>
      <c r="J40" s="17" cm="1">
        <f t="array" ref="J40">SUM(B40:I40/8)</f>
        <v>1.25</v>
      </c>
      <c r="K40" s="14">
        <v>57</v>
      </c>
      <c r="L40" s="14">
        <v>39</v>
      </c>
      <c r="M40" s="14">
        <v>94</v>
      </c>
      <c r="N40" s="14">
        <v>47</v>
      </c>
      <c r="O40" s="14">
        <v>45</v>
      </c>
      <c r="P40" s="14">
        <v>57</v>
      </c>
      <c r="Q40" s="14">
        <v>58</v>
      </c>
      <c r="R40" s="14">
        <v>52</v>
      </c>
      <c r="S40" s="14">
        <v>43</v>
      </c>
      <c r="T40" s="14">
        <v>52</v>
      </c>
      <c r="U40" s="14">
        <v>47</v>
      </c>
      <c r="V40" s="14">
        <v>55</v>
      </c>
      <c r="W40" s="14">
        <v>47</v>
      </c>
      <c r="X40" s="17">
        <f t="shared" si="0"/>
        <v>53.307692307692307</v>
      </c>
      <c r="Y40" s="14">
        <v>0</v>
      </c>
      <c r="Z40" s="14">
        <v>10</v>
      </c>
      <c r="AA40" s="14">
        <v>1</v>
      </c>
      <c r="AB40" s="14">
        <v>0</v>
      </c>
      <c r="AC40" s="14">
        <v>0</v>
      </c>
      <c r="AD40" s="14">
        <v>0</v>
      </c>
      <c r="AE40" s="14">
        <v>11</v>
      </c>
    </row>
    <row r="41" spans="1:31" s="6" customFormat="1" x14ac:dyDescent="0.35">
      <c r="A41" s="13" t="s">
        <v>65</v>
      </c>
      <c r="B41" s="14">
        <v>54</v>
      </c>
      <c r="C41" s="14">
        <v>55</v>
      </c>
      <c r="D41" s="14">
        <v>47</v>
      </c>
      <c r="E41" s="14">
        <v>46</v>
      </c>
      <c r="F41" s="14">
        <v>49</v>
      </c>
      <c r="G41" s="14">
        <v>41</v>
      </c>
      <c r="H41" s="14">
        <v>51</v>
      </c>
      <c r="I41" s="14">
        <v>60</v>
      </c>
      <c r="J41" s="17" cm="1">
        <f t="array" ref="J41">SUM(B41:I41/8)</f>
        <v>50.375</v>
      </c>
      <c r="K41" s="14">
        <v>26</v>
      </c>
      <c r="L41" s="14">
        <v>22</v>
      </c>
      <c r="M41" s="14">
        <v>19</v>
      </c>
      <c r="N41" s="14">
        <v>22</v>
      </c>
      <c r="O41" s="14">
        <v>20</v>
      </c>
      <c r="P41" s="14">
        <v>26</v>
      </c>
      <c r="Q41" s="14">
        <v>26</v>
      </c>
      <c r="R41" s="14">
        <v>27</v>
      </c>
      <c r="S41" s="14">
        <v>24</v>
      </c>
      <c r="T41" s="14">
        <v>23</v>
      </c>
      <c r="U41" s="14">
        <v>28</v>
      </c>
      <c r="V41" s="14">
        <v>28</v>
      </c>
      <c r="W41" s="14">
        <v>54</v>
      </c>
      <c r="X41" s="17">
        <f t="shared" si="0"/>
        <v>26.53846153846154</v>
      </c>
      <c r="Y41" s="14">
        <v>202</v>
      </c>
      <c r="Z41" s="14">
        <v>201</v>
      </c>
      <c r="AA41" s="14">
        <v>217</v>
      </c>
      <c r="AB41" s="14">
        <v>207</v>
      </c>
      <c r="AC41" s="14">
        <v>194</v>
      </c>
      <c r="AD41" s="14">
        <v>148</v>
      </c>
      <c r="AE41" s="14">
        <v>1021</v>
      </c>
    </row>
    <row r="42" spans="1:31" s="6" customFormat="1" x14ac:dyDescent="0.35">
      <c r="A42" s="13" t="s">
        <v>20</v>
      </c>
      <c r="B42" s="14">
        <v>16</v>
      </c>
      <c r="C42" s="14">
        <v>25</v>
      </c>
      <c r="D42" s="14">
        <v>18</v>
      </c>
      <c r="E42" s="14">
        <v>38</v>
      </c>
      <c r="F42" s="14">
        <v>35</v>
      </c>
      <c r="G42" s="14">
        <v>20</v>
      </c>
      <c r="H42" s="14">
        <v>26</v>
      </c>
      <c r="I42" s="14">
        <v>69</v>
      </c>
      <c r="J42" s="17" cm="1">
        <f t="array" ref="J42">SUM(B42:I42/8)</f>
        <v>30.875</v>
      </c>
      <c r="K42" s="14">
        <v>4</v>
      </c>
      <c r="L42" s="14">
        <v>2</v>
      </c>
      <c r="M42" s="14">
        <v>4</v>
      </c>
      <c r="N42" s="14">
        <v>4</v>
      </c>
      <c r="O42" s="14">
        <v>4</v>
      </c>
      <c r="P42" s="14">
        <v>3</v>
      </c>
      <c r="Q42" s="14">
        <v>10</v>
      </c>
      <c r="R42" s="14">
        <v>9</v>
      </c>
      <c r="S42" s="14">
        <v>4</v>
      </c>
      <c r="T42" s="14">
        <v>6</v>
      </c>
      <c r="U42" s="14">
        <v>2</v>
      </c>
      <c r="V42" s="14">
        <v>6</v>
      </c>
      <c r="W42" s="14">
        <v>4</v>
      </c>
      <c r="X42" s="17">
        <f t="shared" si="0"/>
        <v>4.7692307692307692</v>
      </c>
      <c r="Y42" s="14">
        <v>97</v>
      </c>
      <c r="Z42" s="14">
        <v>150</v>
      </c>
      <c r="AA42" s="14">
        <v>94</v>
      </c>
      <c r="AB42" s="14">
        <v>94</v>
      </c>
      <c r="AC42" s="14">
        <v>102</v>
      </c>
      <c r="AD42" s="14">
        <v>66</v>
      </c>
      <c r="AE42" s="14">
        <v>537</v>
      </c>
    </row>
    <row r="43" spans="1:31" s="6" customFormat="1" x14ac:dyDescent="0.35">
      <c r="A43" s="13" t="s">
        <v>66</v>
      </c>
      <c r="B43" s="14">
        <v>1</v>
      </c>
      <c r="C43" s="14">
        <v>0</v>
      </c>
      <c r="D43" s="14">
        <v>2</v>
      </c>
      <c r="E43" s="14">
        <v>2</v>
      </c>
      <c r="F43" s="14">
        <v>3</v>
      </c>
      <c r="G43" s="14">
        <v>0</v>
      </c>
      <c r="H43" s="14">
        <v>2</v>
      </c>
      <c r="I43" s="14">
        <v>2</v>
      </c>
      <c r="J43" s="17" cm="1">
        <f t="array" ref="J43">SUM(B43:I43/8)</f>
        <v>1.5</v>
      </c>
      <c r="K43" s="14">
        <v>0</v>
      </c>
      <c r="L43" s="14">
        <v>1</v>
      </c>
      <c r="M43" s="14">
        <v>0</v>
      </c>
      <c r="N43" s="14">
        <v>0</v>
      </c>
      <c r="O43" s="14">
        <v>0</v>
      </c>
      <c r="P43" s="14">
        <v>0</v>
      </c>
      <c r="Q43" s="14">
        <v>0</v>
      </c>
      <c r="R43" s="14">
        <v>0</v>
      </c>
      <c r="S43" s="14">
        <v>0</v>
      </c>
      <c r="T43" s="14">
        <v>0</v>
      </c>
      <c r="U43" s="14">
        <v>1</v>
      </c>
      <c r="V43" s="14">
        <v>0</v>
      </c>
      <c r="W43" s="14">
        <v>2</v>
      </c>
      <c r="X43" s="17">
        <f t="shared" si="0"/>
        <v>0.30769230769230771</v>
      </c>
      <c r="Y43" s="14">
        <v>5</v>
      </c>
      <c r="Z43" s="14">
        <v>7</v>
      </c>
      <c r="AA43" s="14">
        <v>13</v>
      </c>
      <c r="AB43" s="14">
        <v>21</v>
      </c>
      <c r="AC43" s="14">
        <v>21</v>
      </c>
      <c r="AD43" s="14">
        <v>9</v>
      </c>
      <c r="AE43" s="14">
        <v>67</v>
      </c>
    </row>
    <row r="44" spans="1:31" s="6" customFormat="1" x14ac:dyDescent="0.35">
      <c r="A44" s="13" t="s">
        <v>21</v>
      </c>
      <c r="B44" s="14">
        <v>2</v>
      </c>
      <c r="C44" s="14">
        <v>0</v>
      </c>
      <c r="D44" s="14">
        <v>0</v>
      </c>
      <c r="E44" s="14">
        <v>0</v>
      </c>
      <c r="F44" s="14">
        <v>0</v>
      </c>
      <c r="G44" s="14">
        <v>0</v>
      </c>
      <c r="H44" s="14">
        <v>2</v>
      </c>
      <c r="I44" s="14">
        <v>0</v>
      </c>
      <c r="J44" s="17" cm="1">
        <f t="array" ref="J44">SUM(B44:I44/8)</f>
        <v>0.5</v>
      </c>
      <c r="K44" s="14">
        <v>46</v>
      </c>
      <c r="L44" s="14">
        <v>56</v>
      </c>
      <c r="M44" s="14">
        <v>59</v>
      </c>
      <c r="N44" s="14">
        <v>65</v>
      </c>
      <c r="O44" s="14">
        <v>72</v>
      </c>
      <c r="P44" s="14">
        <v>67</v>
      </c>
      <c r="Q44" s="14">
        <v>65</v>
      </c>
      <c r="R44" s="14">
        <v>52</v>
      </c>
      <c r="S44" s="14">
        <v>50</v>
      </c>
      <c r="T44" s="14">
        <v>38</v>
      </c>
      <c r="U44" s="14">
        <v>51</v>
      </c>
      <c r="V44" s="14">
        <v>8</v>
      </c>
      <c r="W44" s="14">
        <v>15</v>
      </c>
      <c r="X44" s="17">
        <f t="shared" si="0"/>
        <v>49.53846153846154</v>
      </c>
      <c r="Y44" s="14">
        <v>2</v>
      </c>
      <c r="Z44" s="14">
        <v>2</v>
      </c>
      <c r="AA44" s="14">
        <v>1</v>
      </c>
      <c r="AB44" s="14">
        <v>0</v>
      </c>
      <c r="AC44" s="14">
        <v>1</v>
      </c>
      <c r="AD44" s="14">
        <v>3</v>
      </c>
      <c r="AE44" s="14">
        <v>6</v>
      </c>
    </row>
    <row r="45" spans="1:31" s="6" customFormat="1" x14ac:dyDescent="0.35">
      <c r="A45" s="13" t="s">
        <v>67</v>
      </c>
      <c r="B45" s="14">
        <v>94</v>
      </c>
      <c r="C45" s="14">
        <v>112</v>
      </c>
      <c r="D45" s="14">
        <v>99</v>
      </c>
      <c r="E45" s="14">
        <v>87</v>
      </c>
      <c r="F45" s="14">
        <v>82</v>
      </c>
      <c r="G45" s="14">
        <v>77</v>
      </c>
      <c r="H45" s="14">
        <v>98</v>
      </c>
      <c r="I45" s="14">
        <v>99</v>
      </c>
      <c r="J45" s="17" cm="1">
        <f t="array" ref="J45">SUM(B45:I45/8)</f>
        <v>93.5</v>
      </c>
      <c r="K45" s="14">
        <v>18</v>
      </c>
      <c r="L45" s="14">
        <v>6</v>
      </c>
      <c r="M45" s="14">
        <v>11</v>
      </c>
      <c r="N45" s="14">
        <v>7</v>
      </c>
      <c r="O45" s="14">
        <v>11</v>
      </c>
      <c r="P45" s="14">
        <v>9</v>
      </c>
      <c r="Q45" s="14">
        <v>12</v>
      </c>
      <c r="R45" s="14">
        <v>6</v>
      </c>
      <c r="S45" s="14">
        <v>7</v>
      </c>
      <c r="T45" s="14">
        <v>13</v>
      </c>
      <c r="U45" s="14">
        <v>5</v>
      </c>
      <c r="V45" s="14">
        <v>14</v>
      </c>
      <c r="W45" s="14">
        <v>14</v>
      </c>
      <c r="X45" s="17">
        <f t="shared" si="0"/>
        <v>10.23076923076923</v>
      </c>
      <c r="Y45" s="14">
        <v>392</v>
      </c>
      <c r="Z45" s="14">
        <v>356</v>
      </c>
      <c r="AA45" s="14">
        <v>213</v>
      </c>
      <c r="AB45" s="14">
        <v>269</v>
      </c>
      <c r="AC45" s="14">
        <v>191</v>
      </c>
      <c r="AD45" s="14">
        <v>158</v>
      </c>
      <c r="AE45" s="14">
        <v>1421</v>
      </c>
    </row>
    <row r="46" spans="1:31" s="6" customFormat="1" x14ac:dyDescent="0.35">
      <c r="A46" s="13" t="s">
        <v>68</v>
      </c>
      <c r="B46" s="14">
        <v>6</v>
      </c>
      <c r="C46" s="14">
        <v>11</v>
      </c>
      <c r="D46" s="14">
        <v>6</v>
      </c>
      <c r="E46" s="14">
        <v>5</v>
      </c>
      <c r="F46" s="14">
        <v>4</v>
      </c>
      <c r="G46" s="14">
        <v>2</v>
      </c>
      <c r="H46" s="14">
        <v>2</v>
      </c>
      <c r="I46" s="14">
        <v>5</v>
      </c>
      <c r="J46" s="17" cm="1">
        <f t="array" ref="J46">SUM(B46:I46/8)</f>
        <v>5.125</v>
      </c>
      <c r="K46" s="14">
        <v>13</v>
      </c>
      <c r="L46" s="14">
        <v>0</v>
      </c>
      <c r="M46" s="14">
        <v>5</v>
      </c>
      <c r="N46" s="14">
        <v>8</v>
      </c>
      <c r="O46" s="14">
        <v>6</v>
      </c>
      <c r="P46" s="14">
        <v>6</v>
      </c>
      <c r="Q46" s="14">
        <v>14</v>
      </c>
      <c r="R46" s="14">
        <v>3</v>
      </c>
      <c r="S46" s="14">
        <v>6</v>
      </c>
      <c r="T46" s="14">
        <v>7</v>
      </c>
      <c r="U46" s="14">
        <v>6</v>
      </c>
      <c r="V46" s="14">
        <v>5</v>
      </c>
      <c r="W46" s="14">
        <v>4</v>
      </c>
      <c r="X46" s="17">
        <f t="shared" si="0"/>
        <v>6.384615384615385</v>
      </c>
      <c r="Y46" s="14">
        <v>28</v>
      </c>
      <c r="Z46" s="14">
        <v>13</v>
      </c>
      <c r="AA46" s="14">
        <v>47</v>
      </c>
      <c r="AB46" s="14">
        <v>39</v>
      </c>
      <c r="AC46" s="14">
        <v>31</v>
      </c>
      <c r="AD46" s="14">
        <v>26</v>
      </c>
      <c r="AE46" s="14">
        <v>158</v>
      </c>
    </row>
    <row r="47" spans="1:31" s="6" customFormat="1" x14ac:dyDescent="0.35">
      <c r="A47" s="13" t="s">
        <v>22</v>
      </c>
      <c r="B47" s="14">
        <v>0</v>
      </c>
      <c r="C47" s="14">
        <v>0</v>
      </c>
      <c r="D47" s="14">
        <v>24</v>
      </c>
      <c r="E47" s="14">
        <v>0</v>
      </c>
      <c r="F47" s="14">
        <v>0</v>
      </c>
      <c r="G47" s="14">
        <v>0</v>
      </c>
      <c r="H47" s="14">
        <v>0</v>
      </c>
      <c r="I47" s="14">
        <v>22</v>
      </c>
      <c r="J47" s="17" cm="1">
        <f t="array" ref="J47">SUM(B47:I47/8)</f>
        <v>5.75</v>
      </c>
      <c r="K47" s="14">
        <v>92</v>
      </c>
      <c r="L47" s="14">
        <v>3</v>
      </c>
      <c r="M47" s="14">
        <v>33</v>
      </c>
      <c r="N47" s="14">
        <v>33</v>
      </c>
      <c r="O47" s="14">
        <v>62</v>
      </c>
      <c r="P47" s="14">
        <v>8</v>
      </c>
      <c r="Q47" s="14">
        <v>52</v>
      </c>
      <c r="R47" s="14">
        <v>11</v>
      </c>
      <c r="S47" s="14">
        <v>153</v>
      </c>
      <c r="T47" s="14">
        <v>15</v>
      </c>
      <c r="U47" s="14">
        <v>80</v>
      </c>
      <c r="V47" s="14">
        <v>6</v>
      </c>
      <c r="W47" s="14">
        <v>74</v>
      </c>
      <c r="X47" s="17">
        <f t="shared" si="0"/>
        <v>47.846153846153847</v>
      </c>
      <c r="Y47" s="14">
        <v>24</v>
      </c>
      <c r="Z47" s="14">
        <v>22</v>
      </c>
      <c r="AA47" s="14">
        <v>30</v>
      </c>
      <c r="AB47" s="14">
        <v>34</v>
      </c>
      <c r="AC47" s="14">
        <v>22</v>
      </c>
      <c r="AD47" s="14">
        <v>5</v>
      </c>
      <c r="AE47" s="14">
        <v>132</v>
      </c>
    </row>
    <row r="48" spans="1:31" s="6" customFormat="1" x14ac:dyDescent="0.35">
      <c r="A48" s="13" t="s">
        <v>23</v>
      </c>
      <c r="B48" s="14">
        <v>42</v>
      </c>
      <c r="C48" s="14">
        <v>2</v>
      </c>
      <c r="D48" s="14">
        <v>3</v>
      </c>
      <c r="E48" s="14">
        <v>80</v>
      </c>
      <c r="F48" s="14">
        <v>21</v>
      </c>
      <c r="G48" s="14">
        <v>33</v>
      </c>
      <c r="H48" s="14">
        <v>27</v>
      </c>
      <c r="I48" s="14">
        <v>12</v>
      </c>
      <c r="J48" s="17" cm="1">
        <f t="array" ref="J48">SUM(B48:I48/8)</f>
        <v>27.5</v>
      </c>
      <c r="K48" s="14">
        <v>0</v>
      </c>
      <c r="L48" s="14">
        <v>0</v>
      </c>
      <c r="M48" s="14">
        <v>0</v>
      </c>
      <c r="N48" s="14">
        <v>0</v>
      </c>
      <c r="O48" s="14">
        <v>1</v>
      </c>
      <c r="P48" s="14">
        <v>1</v>
      </c>
      <c r="Q48" s="14">
        <v>2</v>
      </c>
      <c r="R48" s="14">
        <v>2</v>
      </c>
      <c r="S48" s="14">
        <v>3</v>
      </c>
      <c r="T48" s="14">
        <v>0</v>
      </c>
      <c r="U48" s="14">
        <v>3</v>
      </c>
      <c r="V48" s="14">
        <v>1</v>
      </c>
      <c r="W48" s="14">
        <v>8</v>
      </c>
      <c r="X48" s="17">
        <f t="shared" si="0"/>
        <v>1.6153846153846154</v>
      </c>
      <c r="Y48" s="14">
        <v>127</v>
      </c>
      <c r="Z48" s="14">
        <v>83</v>
      </c>
      <c r="AA48" s="14">
        <v>133</v>
      </c>
      <c r="AB48" s="14">
        <v>155</v>
      </c>
      <c r="AC48" s="14">
        <v>259</v>
      </c>
      <c r="AD48" s="14">
        <v>51</v>
      </c>
      <c r="AE48" s="14">
        <v>757</v>
      </c>
    </row>
    <row r="49" spans="1:31" s="6" customFormat="1" x14ac:dyDescent="0.35">
      <c r="A49" s="13" t="s">
        <v>24</v>
      </c>
      <c r="B49" s="14">
        <v>1</v>
      </c>
      <c r="C49" s="14">
        <v>0</v>
      </c>
      <c r="D49" s="14">
        <v>0</v>
      </c>
      <c r="E49" s="14">
        <v>0</v>
      </c>
      <c r="F49" s="14">
        <v>0</v>
      </c>
      <c r="G49" s="14">
        <v>0</v>
      </c>
      <c r="H49" s="14">
        <v>0</v>
      </c>
      <c r="I49" s="14">
        <v>3</v>
      </c>
      <c r="J49" s="17" cm="1">
        <f t="array" ref="J49">SUM(B49:I49/8)</f>
        <v>0.5</v>
      </c>
      <c r="K49" s="14">
        <v>2</v>
      </c>
      <c r="L49" s="14">
        <v>7</v>
      </c>
      <c r="M49" s="14">
        <v>5</v>
      </c>
      <c r="N49" s="14">
        <v>4</v>
      </c>
      <c r="O49" s="14">
        <v>3</v>
      </c>
      <c r="P49" s="14">
        <v>3</v>
      </c>
      <c r="Q49" s="14">
        <v>3</v>
      </c>
      <c r="R49" s="14">
        <v>9</v>
      </c>
      <c r="S49" s="14">
        <v>6</v>
      </c>
      <c r="T49" s="14">
        <v>5</v>
      </c>
      <c r="U49" s="14">
        <v>7</v>
      </c>
      <c r="V49" s="14">
        <v>70</v>
      </c>
      <c r="W49" s="14">
        <v>20</v>
      </c>
      <c r="X49" s="17">
        <f t="shared" si="0"/>
        <v>11.076923076923077</v>
      </c>
      <c r="Y49" s="14">
        <v>1</v>
      </c>
      <c r="Z49" s="14">
        <v>3</v>
      </c>
      <c r="AA49" s="14">
        <v>2</v>
      </c>
      <c r="AB49" s="14">
        <v>4</v>
      </c>
      <c r="AC49" s="14">
        <v>8</v>
      </c>
      <c r="AD49" s="14">
        <v>2</v>
      </c>
      <c r="AE49" s="14">
        <v>18</v>
      </c>
    </row>
    <row r="50" spans="1:31" s="6" customFormat="1" x14ac:dyDescent="0.35">
      <c r="A50" s="13" t="s">
        <v>25</v>
      </c>
      <c r="B50" s="14">
        <v>0</v>
      </c>
      <c r="C50" s="14">
        <v>0</v>
      </c>
      <c r="D50" s="14">
        <v>3</v>
      </c>
      <c r="E50" s="14">
        <v>7</v>
      </c>
      <c r="F50" s="14">
        <v>0</v>
      </c>
      <c r="G50" s="14">
        <v>6</v>
      </c>
      <c r="H50" s="14">
        <v>5</v>
      </c>
      <c r="I50" s="14">
        <v>8</v>
      </c>
      <c r="J50" s="17" cm="1">
        <f t="array" ref="J50">SUM(B50:I50/8)</f>
        <v>3.625</v>
      </c>
      <c r="K50" s="14">
        <v>22</v>
      </c>
      <c r="L50" s="14">
        <v>36</v>
      </c>
      <c r="M50" s="14">
        <v>28</v>
      </c>
      <c r="N50" s="14">
        <v>28</v>
      </c>
      <c r="O50" s="14">
        <v>29</v>
      </c>
      <c r="P50" s="14">
        <v>30</v>
      </c>
      <c r="Q50" s="14">
        <v>36</v>
      </c>
      <c r="R50" s="14">
        <v>58</v>
      </c>
      <c r="S50" s="14">
        <v>53</v>
      </c>
      <c r="T50" s="14">
        <v>44</v>
      </c>
      <c r="U50" s="14">
        <v>50</v>
      </c>
      <c r="V50" s="14">
        <v>46</v>
      </c>
      <c r="W50" s="14">
        <v>43</v>
      </c>
      <c r="X50" s="17">
        <f t="shared" si="0"/>
        <v>38.692307692307693</v>
      </c>
      <c r="Y50" s="14">
        <v>10</v>
      </c>
      <c r="Z50" s="14">
        <v>19</v>
      </c>
      <c r="AA50" s="14">
        <v>17</v>
      </c>
      <c r="AB50" s="14">
        <v>13</v>
      </c>
      <c r="AC50" s="14">
        <v>27</v>
      </c>
      <c r="AD50" s="14">
        <v>77</v>
      </c>
      <c r="AE50" s="14">
        <v>86</v>
      </c>
    </row>
    <row r="51" spans="1:31" s="6" customFormat="1" x14ac:dyDescent="0.35">
      <c r="A51" s="13" t="s">
        <v>69</v>
      </c>
      <c r="B51" s="14">
        <v>4</v>
      </c>
      <c r="C51" s="14">
        <v>10</v>
      </c>
      <c r="D51" s="14">
        <v>13</v>
      </c>
      <c r="E51" s="14">
        <v>7</v>
      </c>
      <c r="F51" s="14">
        <v>8</v>
      </c>
      <c r="G51" s="14">
        <v>14</v>
      </c>
      <c r="H51" s="14">
        <v>10</v>
      </c>
      <c r="I51" s="14">
        <v>14</v>
      </c>
      <c r="J51" s="17" cm="1">
        <f t="array" ref="J51">SUM(B51:I51/8)</f>
        <v>10</v>
      </c>
      <c r="K51" s="14">
        <v>21</v>
      </c>
      <c r="L51" s="14">
        <v>19</v>
      </c>
      <c r="M51" s="14">
        <v>20</v>
      </c>
      <c r="N51" s="14">
        <v>23</v>
      </c>
      <c r="O51" s="14">
        <v>20</v>
      </c>
      <c r="P51" s="14">
        <v>29</v>
      </c>
      <c r="Q51" s="14">
        <v>18</v>
      </c>
      <c r="R51" s="14">
        <v>22</v>
      </c>
      <c r="S51" s="14">
        <v>23</v>
      </c>
      <c r="T51" s="14">
        <v>20</v>
      </c>
      <c r="U51" s="14">
        <v>22</v>
      </c>
      <c r="V51" s="14">
        <v>17</v>
      </c>
      <c r="W51" s="14">
        <v>21</v>
      </c>
      <c r="X51" s="17">
        <f t="shared" si="0"/>
        <v>21.153846153846153</v>
      </c>
      <c r="Y51" s="14">
        <v>34</v>
      </c>
      <c r="Z51" s="14">
        <v>46</v>
      </c>
      <c r="AA51" s="14">
        <v>111</v>
      </c>
      <c r="AB51" s="14">
        <v>123</v>
      </c>
      <c r="AC51" s="14">
        <v>215</v>
      </c>
      <c r="AD51" s="14">
        <v>86</v>
      </c>
      <c r="AE51" s="14">
        <v>529</v>
      </c>
    </row>
    <row r="52" spans="1:31" s="6" customFormat="1" x14ac:dyDescent="0.35">
      <c r="A52" s="13" t="s">
        <v>26</v>
      </c>
      <c r="B52" s="14">
        <v>17</v>
      </c>
      <c r="C52" s="14">
        <v>23</v>
      </c>
      <c r="D52" s="14">
        <v>17</v>
      </c>
      <c r="E52" s="14">
        <v>25</v>
      </c>
      <c r="F52" s="14">
        <v>14</v>
      </c>
      <c r="G52" s="14">
        <v>21</v>
      </c>
      <c r="H52" s="14">
        <v>25</v>
      </c>
      <c r="I52" s="14">
        <v>17</v>
      </c>
      <c r="J52" s="17" cm="1">
        <f t="array" ref="J52">SUM(B52:I52/8)</f>
        <v>19.875</v>
      </c>
      <c r="K52" s="14">
        <v>611</v>
      </c>
      <c r="L52" s="14">
        <v>67</v>
      </c>
      <c r="M52" s="14">
        <v>15</v>
      </c>
      <c r="N52" s="14">
        <v>23</v>
      </c>
      <c r="O52" s="14">
        <v>16</v>
      </c>
      <c r="P52" s="14">
        <v>6</v>
      </c>
      <c r="Q52" s="14">
        <v>16</v>
      </c>
      <c r="R52" s="14">
        <v>9</v>
      </c>
      <c r="S52" s="14">
        <v>6</v>
      </c>
      <c r="T52" s="14">
        <v>4</v>
      </c>
      <c r="U52" s="14">
        <v>14</v>
      </c>
      <c r="V52" s="14">
        <v>36</v>
      </c>
      <c r="W52" s="14">
        <v>14</v>
      </c>
      <c r="X52" s="17">
        <f t="shared" si="0"/>
        <v>64.384615384615387</v>
      </c>
      <c r="Y52" s="14">
        <v>82</v>
      </c>
      <c r="Z52" s="14">
        <v>77</v>
      </c>
      <c r="AA52" s="14">
        <v>87</v>
      </c>
      <c r="AB52" s="14">
        <v>90</v>
      </c>
      <c r="AC52" s="14">
        <v>87</v>
      </c>
      <c r="AD52" s="14">
        <v>53</v>
      </c>
      <c r="AE52" s="14">
        <v>423</v>
      </c>
    </row>
    <row r="53" spans="1:31" s="6" customFormat="1" x14ac:dyDescent="0.35">
      <c r="A53" s="13" t="s">
        <v>28</v>
      </c>
      <c r="B53" s="14">
        <v>0</v>
      </c>
      <c r="C53" s="14">
        <v>1317</v>
      </c>
      <c r="D53" s="14">
        <v>274</v>
      </c>
      <c r="E53" s="14">
        <v>8</v>
      </c>
      <c r="F53" s="14">
        <v>0</v>
      </c>
      <c r="G53" s="14">
        <v>1</v>
      </c>
      <c r="H53" s="14">
        <v>0</v>
      </c>
      <c r="I53" s="14">
        <v>10400</v>
      </c>
      <c r="J53" s="17" cm="1">
        <f t="array" ref="J53">SUM(B53:I53/8)</f>
        <v>1500</v>
      </c>
      <c r="K53" s="14">
        <v>0</v>
      </c>
      <c r="L53" s="14">
        <v>0</v>
      </c>
      <c r="M53" s="14">
        <v>1</v>
      </c>
      <c r="N53" s="14">
        <v>0</v>
      </c>
      <c r="O53" s="14">
        <v>110</v>
      </c>
      <c r="P53" s="14">
        <v>32</v>
      </c>
      <c r="Q53" s="14">
        <v>0</v>
      </c>
      <c r="R53" s="14">
        <v>87</v>
      </c>
      <c r="S53" s="14">
        <v>315</v>
      </c>
      <c r="T53" s="14">
        <v>446</v>
      </c>
      <c r="U53" s="14">
        <v>0</v>
      </c>
      <c r="V53" s="14">
        <v>253</v>
      </c>
      <c r="W53" s="14">
        <v>402</v>
      </c>
      <c r="X53" s="17">
        <f t="shared" si="0"/>
        <v>126.61538461538461</v>
      </c>
      <c r="Y53" s="14">
        <v>1599</v>
      </c>
      <c r="Z53" s="14">
        <v>10401</v>
      </c>
      <c r="AA53" s="14">
        <v>4290</v>
      </c>
      <c r="AB53" s="14">
        <v>61</v>
      </c>
      <c r="AC53" s="14">
        <v>33</v>
      </c>
      <c r="AD53" s="14">
        <v>103</v>
      </c>
      <c r="AE53" s="14">
        <v>16384</v>
      </c>
    </row>
    <row r="54" spans="1:31" s="6" customFormat="1" x14ac:dyDescent="0.35">
      <c r="A54" s="13" t="s">
        <v>27</v>
      </c>
      <c r="B54" s="14">
        <v>0</v>
      </c>
      <c r="C54" s="14">
        <v>0</v>
      </c>
      <c r="D54" s="14">
        <v>0</v>
      </c>
      <c r="E54" s="14">
        <v>0</v>
      </c>
      <c r="F54" s="14">
        <v>0</v>
      </c>
      <c r="G54" s="14">
        <v>0</v>
      </c>
      <c r="H54" s="14">
        <v>0</v>
      </c>
      <c r="I54" s="14">
        <v>0</v>
      </c>
      <c r="J54" s="17" cm="1">
        <f t="array" ref="J54">SUM(B54:I54/8)</f>
        <v>0</v>
      </c>
      <c r="K54" s="14">
        <v>26</v>
      </c>
      <c r="L54" s="14">
        <v>13</v>
      </c>
      <c r="M54" s="14">
        <v>20</v>
      </c>
      <c r="N54" s="14">
        <v>23</v>
      </c>
      <c r="O54" s="14">
        <v>19</v>
      </c>
      <c r="P54" s="14">
        <v>17</v>
      </c>
      <c r="Q54" s="14">
        <v>23</v>
      </c>
      <c r="R54" s="14">
        <v>10</v>
      </c>
      <c r="S54" s="14">
        <v>9</v>
      </c>
      <c r="T54" s="14">
        <v>17</v>
      </c>
      <c r="U54" s="14">
        <v>16</v>
      </c>
      <c r="V54" s="14">
        <v>12</v>
      </c>
      <c r="W54" s="14">
        <v>10</v>
      </c>
      <c r="X54" s="17">
        <f t="shared" si="0"/>
        <v>16.53846153846154</v>
      </c>
      <c r="Y54" s="14">
        <v>0</v>
      </c>
      <c r="Z54" s="14">
        <v>0</v>
      </c>
      <c r="AA54" s="14">
        <v>61</v>
      </c>
      <c r="AB54" s="14">
        <v>142</v>
      </c>
      <c r="AC54" s="14">
        <v>844</v>
      </c>
      <c r="AD54" s="14">
        <v>253</v>
      </c>
      <c r="AE54" s="14">
        <v>991</v>
      </c>
    </row>
    <row r="55" spans="1:31" s="6" customFormat="1" x14ac:dyDescent="0.35">
      <c r="A55" s="13" t="s">
        <v>70</v>
      </c>
      <c r="B55" s="14">
        <v>26</v>
      </c>
      <c r="C55" s="14">
        <v>24</v>
      </c>
      <c r="D55" s="14">
        <v>26</v>
      </c>
      <c r="E55" s="14">
        <v>36</v>
      </c>
      <c r="F55" s="14">
        <v>0</v>
      </c>
      <c r="G55" s="14">
        <v>21</v>
      </c>
      <c r="H55" s="14">
        <v>45</v>
      </c>
      <c r="I55" s="14">
        <v>24</v>
      </c>
      <c r="J55" s="17" cm="1">
        <f t="array" ref="J55">SUM(B55:I55/8)</f>
        <v>25.25</v>
      </c>
      <c r="K55" s="14">
        <v>3</v>
      </c>
      <c r="L55" s="14">
        <v>0</v>
      </c>
      <c r="M55" s="14">
        <v>7</v>
      </c>
      <c r="N55" s="14">
        <v>0</v>
      </c>
      <c r="O55" s="14">
        <v>0</v>
      </c>
      <c r="P55" s="14">
        <v>0</v>
      </c>
      <c r="Q55" s="14">
        <v>0</v>
      </c>
      <c r="R55" s="14">
        <v>0</v>
      </c>
      <c r="S55" s="14">
        <v>0</v>
      </c>
      <c r="T55" s="14">
        <v>0</v>
      </c>
      <c r="U55" s="14">
        <v>0</v>
      </c>
      <c r="V55" s="14">
        <v>0</v>
      </c>
      <c r="W55" s="14">
        <v>0</v>
      </c>
      <c r="X55" s="17">
        <f t="shared" si="0"/>
        <v>0.76923076923076927</v>
      </c>
      <c r="Y55" s="14">
        <v>112</v>
      </c>
      <c r="Z55" s="14">
        <v>90</v>
      </c>
      <c r="AA55" s="14">
        <v>89</v>
      </c>
      <c r="AB55" s="14">
        <v>72</v>
      </c>
      <c r="AC55" s="14">
        <v>52</v>
      </c>
      <c r="AD55" s="14">
        <v>51</v>
      </c>
      <c r="AE55" s="14">
        <v>415</v>
      </c>
    </row>
    <row r="56" spans="1:31" s="6" customFormat="1" x14ac:dyDescent="0.35">
      <c r="A56" s="13" t="s">
        <v>71</v>
      </c>
      <c r="B56" s="14">
        <v>0</v>
      </c>
      <c r="C56" s="14">
        <v>0</v>
      </c>
      <c r="D56" s="14">
        <v>0</v>
      </c>
      <c r="E56" s="14">
        <v>0</v>
      </c>
      <c r="F56" s="14">
        <v>2</v>
      </c>
      <c r="G56" s="14">
        <v>0</v>
      </c>
      <c r="H56" s="14">
        <v>0</v>
      </c>
      <c r="I56" s="14">
        <v>2</v>
      </c>
      <c r="J56" s="17" cm="1">
        <f t="array" ref="J56">SUM(B56:I56/8)</f>
        <v>0.5</v>
      </c>
      <c r="K56" s="14">
        <v>47</v>
      </c>
      <c r="L56" s="14">
        <v>43</v>
      </c>
      <c r="M56" s="14">
        <v>65</v>
      </c>
      <c r="N56" s="14">
        <v>54</v>
      </c>
      <c r="O56" s="14">
        <v>60</v>
      </c>
      <c r="P56" s="14">
        <v>75</v>
      </c>
      <c r="Q56" s="14">
        <v>89</v>
      </c>
      <c r="R56" s="14">
        <v>56</v>
      </c>
      <c r="S56" s="14">
        <v>52</v>
      </c>
      <c r="T56" s="14">
        <v>56</v>
      </c>
      <c r="U56" s="14">
        <v>126</v>
      </c>
      <c r="V56" s="14">
        <v>368</v>
      </c>
      <c r="W56" s="14">
        <v>146</v>
      </c>
      <c r="X56" s="17">
        <f t="shared" si="0"/>
        <v>95.15384615384616</v>
      </c>
      <c r="Y56" s="14">
        <v>0</v>
      </c>
      <c r="Z56" s="14">
        <v>4</v>
      </c>
      <c r="AA56" s="14">
        <v>10</v>
      </c>
      <c r="AB56" s="14">
        <v>0</v>
      </c>
      <c r="AC56" s="14">
        <v>0</v>
      </c>
      <c r="AD56" s="14">
        <v>0</v>
      </c>
      <c r="AE56" s="14">
        <v>14</v>
      </c>
    </row>
    <row r="57" spans="1:31" s="6" customFormat="1" x14ac:dyDescent="0.35">
      <c r="A57" s="13" t="s">
        <v>72</v>
      </c>
      <c r="B57" s="14">
        <v>32</v>
      </c>
      <c r="C57" s="14">
        <v>58</v>
      </c>
      <c r="D57" s="14">
        <v>58</v>
      </c>
      <c r="E57" s="14">
        <v>38</v>
      </c>
      <c r="F57" s="14">
        <v>24</v>
      </c>
      <c r="G57" s="14">
        <v>125</v>
      </c>
      <c r="H57" s="14">
        <v>245</v>
      </c>
      <c r="I57" s="14">
        <v>397</v>
      </c>
      <c r="J57" s="17" cm="1">
        <f t="array" ref="J57">SUM(B57:I57/8)</f>
        <v>122.125</v>
      </c>
      <c r="K57" s="14">
        <v>11</v>
      </c>
      <c r="L57" s="14">
        <v>12</v>
      </c>
      <c r="M57" s="14">
        <v>17</v>
      </c>
      <c r="N57" s="14">
        <v>24</v>
      </c>
      <c r="O57" s="14">
        <v>20</v>
      </c>
      <c r="P57" s="14">
        <v>18</v>
      </c>
      <c r="Q57" s="14">
        <v>9</v>
      </c>
      <c r="R57" s="14">
        <v>15</v>
      </c>
      <c r="S57" s="14">
        <v>13</v>
      </c>
      <c r="T57" s="14">
        <v>7</v>
      </c>
      <c r="U57" s="14">
        <v>10</v>
      </c>
      <c r="V57" s="14">
        <v>21</v>
      </c>
      <c r="W57" s="14">
        <v>14</v>
      </c>
      <c r="X57" s="17">
        <f t="shared" si="0"/>
        <v>14.692307692307692</v>
      </c>
      <c r="Y57" s="14">
        <v>186</v>
      </c>
      <c r="Z57" s="14">
        <v>791</v>
      </c>
      <c r="AA57" s="14">
        <v>300</v>
      </c>
      <c r="AB57" s="14">
        <v>278</v>
      </c>
      <c r="AC57" s="14">
        <v>290</v>
      </c>
      <c r="AD57" s="14">
        <v>243</v>
      </c>
      <c r="AE57" s="14">
        <v>1845</v>
      </c>
    </row>
    <row r="58" spans="1:31" s="6" customFormat="1" x14ac:dyDescent="0.35">
      <c r="A58" s="13" t="s">
        <v>73</v>
      </c>
      <c r="B58" s="14">
        <v>1</v>
      </c>
      <c r="C58" s="14">
        <v>8</v>
      </c>
      <c r="D58" s="14">
        <v>6</v>
      </c>
      <c r="E58" s="14">
        <v>7</v>
      </c>
      <c r="F58" s="14">
        <v>24</v>
      </c>
      <c r="G58" s="14">
        <v>4</v>
      </c>
      <c r="H58" s="14">
        <v>5</v>
      </c>
      <c r="I58" s="14">
        <v>22</v>
      </c>
      <c r="J58" s="17" cm="1">
        <f t="array" ref="J58">SUM(B58:I58/8)</f>
        <v>9.625</v>
      </c>
      <c r="K58" s="14">
        <v>224</v>
      </c>
      <c r="L58" s="14">
        <v>216</v>
      </c>
      <c r="M58" s="14">
        <v>190</v>
      </c>
      <c r="N58" s="14">
        <v>260</v>
      </c>
      <c r="O58" s="14">
        <v>329</v>
      </c>
      <c r="P58" s="14">
        <v>229</v>
      </c>
      <c r="Q58" s="14">
        <v>372</v>
      </c>
      <c r="R58" s="14">
        <v>347</v>
      </c>
      <c r="S58" s="14">
        <v>458</v>
      </c>
      <c r="T58" s="14">
        <v>317</v>
      </c>
      <c r="U58" s="14">
        <v>476</v>
      </c>
      <c r="V58" s="14">
        <v>441</v>
      </c>
      <c r="W58" s="14">
        <v>521</v>
      </c>
      <c r="X58" s="17">
        <f t="shared" si="0"/>
        <v>336.92307692307691</v>
      </c>
      <c r="Y58" s="14">
        <v>22</v>
      </c>
      <c r="Z58" s="14">
        <v>55</v>
      </c>
      <c r="AA58" s="14">
        <v>54</v>
      </c>
      <c r="AB58" s="14">
        <v>71</v>
      </c>
      <c r="AC58" s="14">
        <v>45</v>
      </c>
      <c r="AD58" s="14">
        <v>34</v>
      </c>
      <c r="AE58" s="14">
        <v>247</v>
      </c>
    </row>
    <row r="59" spans="1:31" s="6" customFormat="1" x14ac:dyDescent="0.35">
      <c r="A59" s="13" t="s">
        <v>29</v>
      </c>
      <c r="B59" s="14">
        <v>0</v>
      </c>
      <c r="C59" s="14">
        <v>0</v>
      </c>
      <c r="D59" s="14">
        <v>0</v>
      </c>
      <c r="E59" s="14">
        <v>0</v>
      </c>
      <c r="F59" s="14">
        <v>0</v>
      </c>
      <c r="G59" s="14">
        <v>14</v>
      </c>
      <c r="H59" s="14">
        <v>49</v>
      </c>
      <c r="I59" s="14">
        <v>50</v>
      </c>
      <c r="J59" s="17" cm="1">
        <f t="array" ref="J59">SUM(B59:I59/8)</f>
        <v>14.125</v>
      </c>
      <c r="K59" s="14">
        <v>92</v>
      </c>
      <c r="L59" s="14">
        <v>115</v>
      </c>
      <c r="M59" s="14">
        <v>120</v>
      </c>
      <c r="N59" s="14">
        <v>134</v>
      </c>
      <c r="O59" s="14">
        <v>138</v>
      </c>
      <c r="P59" s="14">
        <v>135</v>
      </c>
      <c r="Q59" s="14">
        <v>178</v>
      </c>
      <c r="R59" s="14">
        <v>166</v>
      </c>
      <c r="S59" s="14">
        <v>212</v>
      </c>
      <c r="T59" s="14">
        <v>203</v>
      </c>
      <c r="U59" s="14">
        <v>228</v>
      </c>
      <c r="V59" s="14">
        <v>210</v>
      </c>
      <c r="W59" s="14">
        <v>249</v>
      </c>
      <c r="X59" s="17">
        <f t="shared" si="0"/>
        <v>167.69230769230768</v>
      </c>
      <c r="Y59" s="14">
        <v>0</v>
      </c>
      <c r="Z59" s="14">
        <v>113</v>
      </c>
      <c r="AA59" s="14">
        <v>780</v>
      </c>
      <c r="AB59" s="14">
        <v>1190</v>
      </c>
      <c r="AC59" s="14">
        <v>1598</v>
      </c>
      <c r="AD59" s="14">
        <v>657</v>
      </c>
      <c r="AE59" s="14">
        <v>3681</v>
      </c>
    </row>
    <row r="60" spans="1:31" s="6" customFormat="1" x14ac:dyDescent="0.35">
      <c r="A60" s="13" t="s">
        <v>74</v>
      </c>
      <c r="B60" s="14">
        <v>44</v>
      </c>
      <c r="C60" s="14">
        <v>72</v>
      </c>
      <c r="D60" s="14">
        <v>99</v>
      </c>
      <c r="E60" s="14">
        <v>98</v>
      </c>
      <c r="F60" s="14">
        <v>60</v>
      </c>
      <c r="G60" s="14">
        <v>84</v>
      </c>
      <c r="H60" s="14">
        <v>72</v>
      </c>
      <c r="I60" s="14">
        <v>104</v>
      </c>
      <c r="J60" s="17" cm="1">
        <f t="array" ref="J60">SUM(B60:I60/8)</f>
        <v>79.125</v>
      </c>
      <c r="K60" s="14">
        <v>7</v>
      </c>
      <c r="L60" s="14">
        <v>7</v>
      </c>
      <c r="M60" s="14">
        <v>6</v>
      </c>
      <c r="N60" s="14">
        <v>7</v>
      </c>
      <c r="O60" s="14">
        <v>16</v>
      </c>
      <c r="P60" s="14">
        <v>7</v>
      </c>
      <c r="Q60" s="14">
        <v>15</v>
      </c>
      <c r="R60" s="14">
        <v>11</v>
      </c>
      <c r="S60" s="14">
        <v>20</v>
      </c>
      <c r="T60" s="14">
        <v>19</v>
      </c>
      <c r="U60" s="14">
        <v>18</v>
      </c>
      <c r="V60" s="14">
        <v>12</v>
      </c>
      <c r="W60" s="14">
        <v>28</v>
      </c>
      <c r="X60" s="17">
        <f t="shared" si="0"/>
        <v>13.307692307692308</v>
      </c>
      <c r="Y60" s="14">
        <v>309</v>
      </c>
      <c r="Z60" s="14">
        <v>220</v>
      </c>
      <c r="AA60" s="14">
        <v>777</v>
      </c>
      <c r="AB60" s="14">
        <v>585</v>
      </c>
      <c r="AC60" s="14">
        <v>809</v>
      </c>
      <c r="AD60" s="14">
        <v>369</v>
      </c>
      <c r="AE60" s="14">
        <v>2700</v>
      </c>
    </row>
    <row r="61" spans="1:31" s="6" customFormat="1" x14ac:dyDescent="0.35">
      <c r="A61" s="13" t="s">
        <v>30</v>
      </c>
      <c r="B61" s="14">
        <v>2</v>
      </c>
      <c r="C61" s="14">
        <v>6</v>
      </c>
      <c r="D61" s="14">
        <v>4</v>
      </c>
      <c r="E61" s="14">
        <v>9</v>
      </c>
      <c r="F61" s="14">
        <v>4</v>
      </c>
      <c r="G61" s="14">
        <v>3</v>
      </c>
      <c r="H61" s="14">
        <v>10</v>
      </c>
      <c r="I61" s="14">
        <v>13</v>
      </c>
      <c r="J61" s="17" cm="1">
        <f t="array" ref="J61">SUM(B61:I61/8)</f>
        <v>6.375</v>
      </c>
      <c r="K61" s="14">
        <v>0</v>
      </c>
      <c r="L61" s="14">
        <v>0</v>
      </c>
      <c r="M61" s="14">
        <v>0</v>
      </c>
      <c r="N61" s="14">
        <v>1</v>
      </c>
      <c r="O61" s="14">
        <v>0</v>
      </c>
      <c r="P61" s="14">
        <v>0</v>
      </c>
      <c r="Q61" s="14">
        <v>0</v>
      </c>
      <c r="R61" s="14">
        <v>2</v>
      </c>
      <c r="S61" s="14">
        <v>0</v>
      </c>
      <c r="T61" s="14">
        <v>0</v>
      </c>
      <c r="U61" s="14">
        <v>0</v>
      </c>
      <c r="V61" s="14">
        <v>0</v>
      </c>
      <c r="W61" s="14">
        <v>0</v>
      </c>
      <c r="X61" s="17">
        <f t="shared" si="0"/>
        <v>0.23076923076923078</v>
      </c>
      <c r="Y61" s="14">
        <v>21</v>
      </c>
      <c r="Z61" s="14">
        <v>30</v>
      </c>
      <c r="AA61" s="14">
        <v>36</v>
      </c>
      <c r="AB61" s="14">
        <v>45</v>
      </c>
      <c r="AC61" s="14">
        <v>68</v>
      </c>
      <c r="AD61" s="15">
        <v>21</v>
      </c>
      <c r="AE61" s="14">
        <v>201</v>
      </c>
    </row>
    <row r="62" spans="1:31" s="6" customFormat="1" x14ac:dyDescent="0.35">
      <c r="A62" s="13" t="s">
        <v>75</v>
      </c>
      <c r="B62" s="14">
        <v>0</v>
      </c>
      <c r="C62" s="14">
        <v>0</v>
      </c>
      <c r="D62" s="14">
        <v>0</v>
      </c>
      <c r="E62" s="14">
        <v>0</v>
      </c>
      <c r="F62" s="14">
        <v>0</v>
      </c>
      <c r="G62" s="14">
        <v>0</v>
      </c>
      <c r="H62" s="14">
        <v>0</v>
      </c>
      <c r="I62" s="14">
        <v>0</v>
      </c>
      <c r="J62" s="17" cm="1">
        <f t="array" ref="J62">SUM(B62:I62/8)</f>
        <v>0</v>
      </c>
      <c r="K62" s="14">
        <v>20</v>
      </c>
      <c r="L62" s="14">
        <v>21</v>
      </c>
      <c r="M62" s="14">
        <v>21</v>
      </c>
      <c r="N62" s="14">
        <v>29</v>
      </c>
      <c r="O62" s="14">
        <v>43</v>
      </c>
      <c r="P62" s="14">
        <v>41</v>
      </c>
      <c r="Q62" s="14">
        <v>44</v>
      </c>
      <c r="R62" s="14">
        <v>103</v>
      </c>
      <c r="S62" s="14">
        <v>71</v>
      </c>
      <c r="T62" s="14">
        <v>82</v>
      </c>
      <c r="U62" s="14">
        <v>82</v>
      </c>
      <c r="V62" s="14">
        <v>95</v>
      </c>
      <c r="W62" s="14">
        <v>12</v>
      </c>
      <c r="X62" s="17">
        <f t="shared" si="0"/>
        <v>51.07692307692308</v>
      </c>
      <c r="Y62" s="14">
        <v>0</v>
      </c>
      <c r="Z62" s="14">
        <v>0</v>
      </c>
      <c r="AA62" s="14">
        <v>2</v>
      </c>
      <c r="AB62" s="14">
        <v>1</v>
      </c>
      <c r="AC62" s="14">
        <v>2</v>
      </c>
      <c r="AD62" s="14">
        <v>0</v>
      </c>
      <c r="AE62" s="14">
        <v>5</v>
      </c>
    </row>
    <row r="63" spans="1:31" s="6" customFormat="1" x14ac:dyDescent="0.35">
      <c r="A63" s="13" t="s">
        <v>31</v>
      </c>
      <c r="B63" s="14">
        <v>5</v>
      </c>
      <c r="C63" s="14">
        <v>7</v>
      </c>
      <c r="D63" s="14">
        <v>9</v>
      </c>
      <c r="E63" s="14">
        <v>0</v>
      </c>
      <c r="F63" s="14">
        <v>9</v>
      </c>
      <c r="G63" s="14">
        <v>0</v>
      </c>
      <c r="H63" s="14">
        <v>0</v>
      </c>
      <c r="I63" s="14">
        <v>25</v>
      </c>
      <c r="J63" s="17" cm="1">
        <f t="array" ref="J63">SUM(B63:I63/8)</f>
        <v>6.875</v>
      </c>
      <c r="K63" s="14">
        <v>0</v>
      </c>
      <c r="L63" s="14">
        <v>24</v>
      </c>
      <c r="M63" s="14">
        <v>0</v>
      </c>
      <c r="N63" s="14">
        <v>0</v>
      </c>
      <c r="O63" s="14">
        <v>0</v>
      </c>
      <c r="P63" s="14">
        <v>0</v>
      </c>
      <c r="Q63" s="14">
        <v>0</v>
      </c>
      <c r="R63" s="14">
        <v>0</v>
      </c>
      <c r="S63" s="14">
        <v>0</v>
      </c>
      <c r="T63" s="14">
        <v>0</v>
      </c>
      <c r="U63" s="14">
        <v>0</v>
      </c>
      <c r="V63" s="14">
        <v>0</v>
      </c>
      <c r="W63" s="14">
        <v>0</v>
      </c>
      <c r="X63" s="17">
        <f t="shared" si="0"/>
        <v>1.8461538461538463</v>
      </c>
      <c r="Y63" s="14">
        <v>33</v>
      </c>
      <c r="Z63" s="14">
        <v>34</v>
      </c>
      <c r="AA63" s="14">
        <v>94</v>
      </c>
      <c r="AB63" s="14">
        <v>132</v>
      </c>
      <c r="AC63" s="14">
        <v>300</v>
      </c>
      <c r="AD63" s="14">
        <v>115</v>
      </c>
      <c r="AE63" s="14">
        <v>593</v>
      </c>
    </row>
    <row r="64" spans="1:31" s="6" customFormat="1" x14ac:dyDescent="0.35">
      <c r="A64" s="13" t="s">
        <v>76</v>
      </c>
      <c r="B64" s="14">
        <v>0</v>
      </c>
      <c r="C64" s="14">
        <v>0</v>
      </c>
      <c r="D64" s="14">
        <v>24</v>
      </c>
      <c r="E64" s="14">
        <v>0</v>
      </c>
      <c r="F64" s="14">
        <v>0</v>
      </c>
      <c r="G64" s="14">
        <v>0</v>
      </c>
      <c r="H64" s="14">
        <v>0</v>
      </c>
      <c r="I64" s="14">
        <v>0</v>
      </c>
      <c r="J64" s="17" cm="1">
        <f t="array" ref="J64">SUM(B64:I64/8)</f>
        <v>3</v>
      </c>
      <c r="K64" s="14">
        <v>17</v>
      </c>
      <c r="L64" s="14">
        <v>17</v>
      </c>
      <c r="M64" s="14">
        <v>16</v>
      </c>
      <c r="N64" s="14">
        <v>26</v>
      </c>
      <c r="O64" s="14">
        <v>32</v>
      </c>
      <c r="P64" s="14">
        <v>25</v>
      </c>
      <c r="Q64" s="14">
        <v>32</v>
      </c>
      <c r="R64" s="14">
        <v>23</v>
      </c>
      <c r="S64" s="14">
        <v>34</v>
      </c>
      <c r="T64" s="14">
        <v>40</v>
      </c>
      <c r="U64" s="14">
        <v>47</v>
      </c>
      <c r="V64" s="14">
        <v>61</v>
      </c>
      <c r="W64" s="14">
        <v>48</v>
      </c>
      <c r="X64" s="17">
        <f t="shared" si="0"/>
        <v>32.153846153846153</v>
      </c>
      <c r="Y64" s="14">
        <v>0</v>
      </c>
      <c r="Z64" s="14">
        <v>2</v>
      </c>
      <c r="AA64" s="14">
        <v>0</v>
      </c>
      <c r="AB64" s="14">
        <v>2</v>
      </c>
      <c r="AC64" s="14">
        <v>0</v>
      </c>
      <c r="AD64" s="15">
        <v>2</v>
      </c>
      <c r="AE64" s="14">
        <v>26</v>
      </c>
    </row>
    <row r="65" spans="1:31" s="6" customFormat="1" x14ac:dyDescent="0.35">
      <c r="A65" s="13" t="s">
        <v>77</v>
      </c>
      <c r="B65" s="14">
        <v>23</v>
      </c>
      <c r="C65" s="14">
        <v>0</v>
      </c>
      <c r="D65" s="14">
        <v>20</v>
      </c>
      <c r="E65" s="14">
        <v>48</v>
      </c>
      <c r="F65" s="14">
        <v>19</v>
      </c>
      <c r="G65" s="14">
        <v>19</v>
      </c>
      <c r="H65" s="14">
        <v>22</v>
      </c>
      <c r="I65" s="14">
        <v>29</v>
      </c>
      <c r="J65" s="17" cm="1">
        <f t="array" ref="J65">SUM(B65:I65/8)</f>
        <v>22.5</v>
      </c>
      <c r="K65" s="14">
        <v>0</v>
      </c>
      <c r="L65" s="14">
        <v>0</v>
      </c>
      <c r="M65" s="14">
        <v>0</v>
      </c>
      <c r="N65" s="14">
        <v>0</v>
      </c>
      <c r="O65" s="14">
        <v>0</v>
      </c>
      <c r="P65" s="14">
        <v>0</v>
      </c>
      <c r="Q65" s="14">
        <v>0</v>
      </c>
      <c r="R65" s="14">
        <v>0</v>
      </c>
      <c r="S65" s="14">
        <v>0</v>
      </c>
      <c r="T65" s="14">
        <v>0</v>
      </c>
      <c r="U65" s="14">
        <v>0</v>
      </c>
      <c r="V65" s="14">
        <v>7</v>
      </c>
      <c r="W65" s="14">
        <v>20</v>
      </c>
      <c r="X65" s="17">
        <f t="shared" si="0"/>
        <v>2.0769230769230771</v>
      </c>
      <c r="Y65" s="14">
        <v>91</v>
      </c>
      <c r="Z65" s="14">
        <v>89</v>
      </c>
      <c r="AA65" s="14">
        <v>65</v>
      </c>
      <c r="AB65" s="14">
        <v>115</v>
      </c>
      <c r="AC65" s="14">
        <v>144</v>
      </c>
      <c r="AD65" s="14">
        <v>141</v>
      </c>
      <c r="AE65" s="14">
        <v>504</v>
      </c>
    </row>
    <row r="66" spans="1:31" s="6" customFormat="1" x14ac:dyDescent="0.35">
      <c r="A66" s="13" t="s">
        <v>78</v>
      </c>
      <c r="B66" s="14">
        <v>0</v>
      </c>
      <c r="C66" s="14">
        <v>0</v>
      </c>
      <c r="D66" s="14">
        <v>0</v>
      </c>
      <c r="E66" s="14">
        <v>0</v>
      </c>
      <c r="F66" s="14">
        <v>0</v>
      </c>
      <c r="G66" s="14">
        <v>0</v>
      </c>
      <c r="H66" s="14">
        <v>0</v>
      </c>
      <c r="I66" s="14">
        <v>0</v>
      </c>
      <c r="J66" s="17" cm="1">
        <f t="array" ref="J66">SUM(B66:I66/8)</f>
        <v>0</v>
      </c>
      <c r="K66" s="14">
        <v>17</v>
      </c>
      <c r="L66" s="14">
        <v>0</v>
      </c>
      <c r="M66" s="14">
        <v>0</v>
      </c>
      <c r="N66" s="14">
        <v>0</v>
      </c>
      <c r="O66" s="14">
        <v>0</v>
      </c>
      <c r="P66" s="14">
        <v>13</v>
      </c>
      <c r="Q66" s="14">
        <v>13</v>
      </c>
      <c r="R66" s="14">
        <v>0</v>
      </c>
      <c r="S66" s="14">
        <v>6</v>
      </c>
      <c r="T66" s="14">
        <v>2</v>
      </c>
      <c r="U66" s="14">
        <v>5</v>
      </c>
      <c r="V66" s="14">
        <v>7</v>
      </c>
      <c r="W66" s="14">
        <v>7</v>
      </c>
      <c r="X66" s="17">
        <f t="shared" si="0"/>
        <v>5.384615384615385</v>
      </c>
      <c r="Y66" s="14">
        <v>0</v>
      </c>
      <c r="Z66" s="14">
        <v>0</v>
      </c>
      <c r="AA66" s="14">
        <v>0</v>
      </c>
      <c r="AB66" s="14">
        <v>0</v>
      </c>
      <c r="AC66" s="14">
        <v>0</v>
      </c>
      <c r="AD66" s="14">
        <v>7</v>
      </c>
      <c r="AE66" s="14">
        <v>27</v>
      </c>
    </row>
    <row r="67" spans="1:31" s="6" customFormat="1" x14ac:dyDescent="0.35">
      <c r="A67" s="13" t="s">
        <v>33</v>
      </c>
      <c r="B67" s="14">
        <v>0</v>
      </c>
      <c r="C67" s="14">
        <v>0</v>
      </c>
      <c r="D67" s="14">
        <v>0</v>
      </c>
      <c r="E67" s="14">
        <v>0</v>
      </c>
      <c r="F67" s="14">
        <v>0</v>
      </c>
      <c r="G67" s="14">
        <v>0</v>
      </c>
      <c r="H67" s="14">
        <v>0</v>
      </c>
      <c r="I67" s="14">
        <v>0</v>
      </c>
      <c r="J67" s="17" cm="1">
        <f t="array" ref="J67">SUM(B67:I67/8)</f>
        <v>0</v>
      </c>
      <c r="K67" s="14">
        <v>0</v>
      </c>
      <c r="L67" s="14">
        <v>0</v>
      </c>
      <c r="M67" s="14">
        <v>0</v>
      </c>
      <c r="N67" s="14">
        <v>0</v>
      </c>
      <c r="O67" s="14">
        <v>0</v>
      </c>
      <c r="P67" s="14">
        <v>0</v>
      </c>
      <c r="Q67" s="14">
        <v>0</v>
      </c>
      <c r="R67" s="14">
        <v>0</v>
      </c>
      <c r="S67" s="14">
        <v>0</v>
      </c>
      <c r="T67" s="14">
        <v>0</v>
      </c>
      <c r="U67" s="14">
        <v>0</v>
      </c>
      <c r="V67" s="14">
        <v>1</v>
      </c>
      <c r="W67" s="14">
        <v>0</v>
      </c>
      <c r="X67" s="17">
        <f t="shared" ref="X67:X82" si="1">SUM(K67:W67)/13</f>
        <v>7.6923076923076927E-2</v>
      </c>
      <c r="Y67" s="14">
        <v>0</v>
      </c>
      <c r="Z67" s="14">
        <v>0</v>
      </c>
      <c r="AA67" s="14">
        <v>29</v>
      </c>
      <c r="AB67" s="14">
        <v>26</v>
      </c>
      <c r="AC67" s="14">
        <v>13</v>
      </c>
      <c r="AD67" s="14">
        <v>7</v>
      </c>
      <c r="AE67" s="14">
        <v>68</v>
      </c>
    </row>
    <row r="68" spans="1:31" s="6" customFormat="1" x14ac:dyDescent="0.35">
      <c r="A68" s="13" t="s">
        <v>34</v>
      </c>
      <c r="B68" s="14">
        <v>0</v>
      </c>
      <c r="C68" s="14">
        <v>0</v>
      </c>
      <c r="D68" s="14">
        <v>0</v>
      </c>
      <c r="E68" s="14">
        <v>0</v>
      </c>
      <c r="F68" s="14">
        <v>0</v>
      </c>
      <c r="G68" s="14">
        <v>1</v>
      </c>
      <c r="H68" s="14">
        <v>0</v>
      </c>
      <c r="I68" s="14">
        <v>0</v>
      </c>
      <c r="J68" s="17" cm="1">
        <f t="array" ref="J68">SUM(B68:I68/8)</f>
        <v>0.125</v>
      </c>
      <c r="K68" s="14">
        <v>4</v>
      </c>
      <c r="L68" s="14">
        <v>8</v>
      </c>
      <c r="M68" s="14">
        <v>7</v>
      </c>
      <c r="N68" s="14">
        <v>1</v>
      </c>
      <c r="O68" s="14">
        <v>2</v>
      </c>
      <c r="P68" s="14">
        <v>1</v>
      </c>
      <c r="Q68" s="14">
        <v>1</v>
      </c>
      <c r="R68" s="14">
        <v>3</v>
      </c>
      <c r="S68" s="14">
        <v>1</v>
      </c>
      <c r="T68" s="14">
        <v>3</v>
      </c>
      <c r="U68" s="14">
        <v>6</v>
      </c>
      <c r="V68" s="14">
        <v>7</v>
      </c>
      <c r="W68" s="14">
        <v>14</v>
      </c>
      <c r="X68" s="17">
        <f t="shared" si="1"/>
        <v>4.4615384615384617</v>
      </c>
      <c r="Y68" s="14">
        <v>0</v>
      </c>
      <c r="Z68" s="14">
        <v>0</v>
      </c>
      <c r="AA68" s="14">
        <v>1</v>
      </c>
      <c r="AB68" s="14">
        <v>0</v>
      </c>
      <c r="AC68" s="14">
        <v>0</v>
      </c>
      <c r="AD68" s="14">
        <v>1</v>
      </c>
      <c r="AE68" s="14">
        <v>2</v>
      </c>
    </row>
    <row r="69" spans="1:31" s="6" customFormat="1" x14ac:dyDescent="0.35">
      <c r="A69" s="13" t="s">
        <v>79</v>
      </c>
      <c r="B69" s="14">
        <v>0</v>
      </c>
      <c r="C69" s="14">
        <v>0</v>
      </c>
      <c r="D69" s="14">
        <v>0</v>
      </c>
      <c r="E69" s="14">
        <v>0</v>
      </c>
      <c r="F69" s="14">
        <v>0</v>
      </c>
      <c r="G69" s="14">
        <v>0</v>
      </c>
      <c r="H69" s="14">
        <v>0</v>
      </c>
      <c r="I69" s="14">
        <v>0</v>
      </c>
      <c r="J69" s="17" cm="1">
        <f t="array" ref="J69">SUM(B69:I69/8)</f>
        <v>0</v>
      </c>
      <c r="K69" s="14">
        <v>0</v>
      </c>
      <c r="L69" s="14">
        <v>0</v>
      </c>
      <c r="M69" s="14">
        <v>1</v>
      </c>
      <c r="N69" s="14">
        <v>0</v>
      </c>
      <c r="O69" s="14">
        <v>0</v>
      </c>
      <c r="P69" s="14">
        <v>0</v>
      </c>
      <c r="Q69" s="14">
        <v>0</v>
      </c>
      <c r="R69" s="14">
        <v>0</v>
      </c>
      <c r="S69" s="14">
        <v>0</v>
      </c>
      <c r="T69" s="14">
        <v>0</v>
      </c>
      <c r="U69" s="14">
        <v>0</v>
      </c>
      <c r="V69" s="14">
        <v>0</v>
      </c>
      <c r="W69" s="14">
        <v>0</v>
      </c>
      <c r="X69" s="17">
        <f t="shared" si="1"/>
        <v>7.6923076923076927E-2</v>
      </c>
      <c r="Y69" s="14">
        <v>14</v>
      </c>
      <c r="Z69" s="14">
        <v>0</v>
      </c>
      <c r="AA69" s="14">
        <v>19</v>
      </c>
      <c r="AB69" s="14">
        <v>5</v>
      </c>
      <c r="AC69" s="14">
        <v>13</v>
      </c>
      <c r="AD69" s="14">
        <v>29</v>
      </c>
      <c r="AE69" s="14">
        <v>51</v>
      </c>
    </row>
    <row r="70" spans="1:31" s="6" customFormat="1" x14ac:dyDescent="0.35">
      <c r="A70" s="13" t="s">
        <v>35</v>
      </c>
      <c r="B70" s="14">
        <v>0</v>
      </c>
      <c r="C70" s="14">
        <v>0</v>
      </c>
      <c r="D70" s="14">
        <v>0</v>
      </c>
      <c r="E70" s="14">
        <v>0</v>
      </c>
      <c r="F70" s="14">
        <v>0</v>
      </c>
      <c r="G70" s="14">
        <v>0</v>
      </c>
      <c r="H70" s="14">
        <v>0</v>
      </c>
      <c r="I70" s="14">
        <v>0</v>
      </c>
      <c r="J70" s="17" cm="1">
        <f t="array" ref="J70">SUM(B70:I70/8)</f>
        <v>0</v>
      </c>
      <c r="K70" s="14">
        <v>42</v>
      </c>
      <c r="L70" s="14">
        <v>29</v>
      </c>
      <c r="M70" s="14">
        <v>28</v>
      </c>
      <c r="N70" s="14">
        <v>50</v>
      </c>
      <c r="O70" s="14">
        <v>41</v>
      </c>
      <c r="P70" s="14">
        <v>44</v>
      </c>
      <c r="Q70" s="14">
        <v>38</v>
      </c>
      <c r="R70" s="14">
        <v>49</v>
      </c>
      <c r="S70" s="14">
        <v>57</v>
      </c>
      <c r="T70" s="14">
        <v>72</v>
      </c>
      <c r="U70" s="14">
        <v>69</v>
      </c>
      <c r="V70" s="14">
        <v>22</v>
      </c>
      <c r="W70" s="14">
        <v>30</v>
      </c>
      <c r="X70" s="17">
        <f t="shared" si="1"/>
        <v>43.92307692307692</v>
      </c>
      <c r="Y70" s="14">
        <v>0</v>
      </c>
      <c r="Z70" s="14">
        <v>0</v>
      </c>
      <c r="AA70" s="14">
        <v>1</v>
      </c>
      <c r="AB70" s="14">
        <v>0</v>
      </c>
      <c r="AC70" s="14">
        <v>0</v>
      </c>
      <c r="AD70" s="14">
        <v>0</v>
      </c>
      <c r="AE70" s="14">
        <v>1</v>
      </c>
    </row>
    <row r="71" spans="1:31" s="6" customFormat="1" x14ac:dyDescent="0.35">
      <c r="A71" s="13" t="s">
        <v>36</v>
      </c>
      <c r="B71" s="14">
        <v>0</v>
      </c>
      <c r="C71" s="14">
        <v>0</v>
      </c>
      <c r="D71" s="14">
        <v>58</v>
      </c>
      <c r="E71" s="14">
        <v>56</v>
      </c>
      <c r="F71" s="14">
        <v>58</v>
      </c>
      <c r="G71" s="14">
        <v>49</v>
      </c>
      <c r="H71" s="14">
        <v>33</v>
      </c>
      <c r="I71" s="14">
        <v>45</v>
      </c>
      <c r="J71" s="17" cm="1">
        <f t="array" ref="J71">SUM(B71:I71/8)</f>
        <v>37.375</v>
      </c>
      <c r="K71" s="14">
        <v>0</v>
      </c>
      <c r="L71" s="14">
        <v>0</v>
      </c>
      <c r="M71" s="14">
        <v>0</v>
      </c>
      <c r="N71" s="14">
        <v>0</v>
      </c>
      <c r="O71" s="14">
        <v>0</v>
      </c>
      <c r="P71" s="14">
        <v>0</v>
      </c>
      <c r="Q71" s="14">
        <v>0</v>
      </c>
      <c r="R71" s="14">
        <v>0</v>
      </c>
      <c r="S71" s="14">
        <v>0</v>
      </c>
      <c r="T71" s="14">
        <v>0</v>
      </c>
      <c r="U71" s="14">
        <v>0</v>
      </c>
      <c r="V71" s="14">
        <v>0</v>
      </c>
      <c r="W71" s="14">
        <v>2</v>
      </c>
      <c r="X71" s="17">
        <f t="shared" si="1"/>
        <v>0.15384615384615385</v>
      </c>
      <c r="Y71" s="14">
        <v>114</v>
      </c>
      <c r="Z71" s="14">
        <v>185</v>
      </c>
      <c r="AA71" s="14">
        <v>144</v>
      </c>
      <c r="AB71" s="14">
        <v>175</v>
      </c>
      <c r="AC71" s="14">
        <v>247</v>
      </c>
      <c r="AD71" s="14">
        <v>51</v>
      </c>
      <c r="AE71" s="14">
        <v>863</v>
      </c>
    </row>
    <row r="72" spans="1:31" s="6" customFormat="1" x14ac:dyDescent="0.35">
      <c r="A72" s="13" t="s">
        <v>37</v>
      </c>
      <c r="B72" s="14">
        <v>0</v>
      </c>
      <c r="C72" s="14">
        <v>0</v>
      </c>
      <c r="D72" s="14">
        <v>0</v>
      </c>
      <c r="E72" s="14">
        <v>1</v>
      </c>
      <c r="F72" s="14">
        <v>3</v>
      </c>
      <c r="G72" s="14">
        <v>0</v>
      </c>
      <c r="H72" s="14">
        <v>1</v>
      </c>
      <c r="I72" s="14">
        <v>6</v>
      </c>
      <c r="J72" s="17" cm="1">
        <f t="array" ref="J72">SUM(B72:I72/8)</f>
        <v>1.375</v>
      </c>
      <c r="K72" s="14">
        <v>29</v>
      </c>
      <c r="L72" s="14">
        <v>30</v>
      </c>
      <c r="M72" s="14">
        <v>33</v>
      </c>
      <c r="N72" s="14">
        <v>55</v>
      </c>
      <c r="O72" s="14">
        <v>67</v>
      </c>
      <c r="P72" s="14">
        <v>66</v>
      </c>
      <c r="Q72" s="14">
        <v>107</v>
      </c>
      <c r="R72" s="14">
        <v>94</v>
      </c>
      <c r="S72" s="14">
        <v>145</v>
      </c>
      <c r="T72" s="14">
        <v>129</v>
      </c>
      <c r="U72" s="14">
        <v>277</v>
      </c>
      <c r="V72" s="14">
        <v>186</v>
      </c>
      <c r="W72" s="14">
        <v>214</v>
      </c>
      <c r="X72" s="17">
        <f t="shared" si="1"/>
        <v>110.15384615384616</v>
      </c>
      <c r="Y72" s="14">
        <v>1</v>
      </c>
      <c r="Z72" s="14">
        <v>4</v>
      </c>
      <c r="AA72" s="14">
        <v>0</v>
      </c>
      <c r="AB72" s="14">
        <v>0</v>
      </c>
      <c r="AC72" s="14">
        <v>0</v>
      </c>
      <c r="AD72" s="14">
        <v>0</v>
      </c>
      <c r="AE72" s="14">
        <v>15</v>
      </c>
    </row>
    <row r="73" spans="1:31" s="6" customFormat="1" x14ac:dyDescent="0.35">
      <c r="A73" s="13" t="s">
        <v>38</v>
      </c>
      <c r="B73" s="14">
        <v>0</v>
      </c>
      <c r="C73" s="14">
        <v>0</v>
      </c>
      <c r="D73" s="14">
        <v>0</v>
      </c>
      <c r="E73" s="14">
        <v>0</v>
      </c>
      <c r="F73" s="14">
        <v>0</v>
      </c>
      <c r="G73" s="14">
        <v>0</v>
      </c>
      <c r="H73" s="14">
        <v>0</v>
      </c>
      <c r="I73" s="14">
        <v>6</v>
      </c>
      <c r="J73" s="17" cm="1">
        <f t="array" ref="J73">SUM(B73:I73/8)</f>
        <v>0.75</v>
      </c>
      <c r="K73" s="14">
        <v>137</v>
      </c>
      <c r="L73" s="14">
        <v>136</v>
      </c>
      <c r="M73" s="14">
        <v>123</v>
      </c>
      <c r="N73" s="14">
        <v>104</v>
      </c>
      <c r="O73" s="14">
        <v>177</v>
      </c>
      <c r="P73" s="14">
        <v>178</v>
      </c>
      <c r="Q73" s="14">
        <v>212</v>
      </c>
      <c r="R73" s="14">
        <v>128</v>
      </c>
      <c r="S73" s="14">
        <v>161</v>
      </c>
      <c r="T73" s="14">
        <v>137</v>
      </c>
      <c r="U73" s="14">
        <v>218</v>
      </c>
      <c r="V73" s="14">
        <v>202</v>
      </c>
      <c r="W73" s="14">
        <v>192</v>
      </c>
      <c r="X73" s="17">
        <f t="shared" si="1"/>
        <v>161.92307692307693</v>
      </c>
      <c r="Y73" s="14">
        <v>0</v>
      </c>
      <c r="Z73" s="14">
        <v>6</v>
      </c>
      <c r="AA73" s="14">
        <v>121</v>
      </c>
      <c r="AB73" s="14">
        <v>295</v>
      </c>
      <c r="AC73" s="14">
        <v>247</v>
      </c>
      <c r="AD73" s="14">
        <v>216</v>
      </c>
      <c r="AE73" s="14">
        <v>669</v>
      </c>
    </row>
    <row r="74" spans="1:31" s="6" customFormat="1" x14ac:dyDescent="0.35">
      <c r="A74" s="13" t="s">
        <v>32</v>
      </c>
      <c r="B74" s="14">
        <v>63</v>
      </c>
      <c r="C74" s="14">
        <v>157</v>
      </c>
      <c r="D74" s="14">
        <v>149</v>
      </c>
      <c r="E74" s="14">
        <v>86</v>
      </c>
      <c r="F74" s="14">
        <v>104</v>
      </c>
      <c r="G74" s="14">
        <v>114</v>
      </c>
      <c r="H74" s="14">
        <v>132</v>
      </c>
      <c r="I74" s="14">
        <v>371</v>
      </c>
      <c r="J74" s="17" cm="1">
        <f t="array" ref="J74">SUM(B74:I74/8)</f>
        <v>147</v>
      </c>
      <c r="K74" s="14">
        <v>4</v>
      </c>
      <c r="L74" s="14">
        <v>3</v>
      </c>
      <c r="M74" s="14">
        <v>0</v>
      </c>
      <c r="N74" s="14">
        <v>0</v>
      </c>
      <c r="O74" s="14">
        <v>0</v>
      </c>
      <c r="P74" s="14">
        <v>1</v>
      </c>
      <c r="Q74" s="14">
        <v>4</v>
      </c>
      <c r="R74" s="14">
        <v>2</v>
      </c>
      <c r="S74" s="14">
        <v>1</v>
      </c>
      <c r="T74" s="14">
        <v>1</v>
      </c>
      <c r="U74" s="14">
        <v>1</v>
      </c>
      <c r="V74" s="14">
        <v>2</v>
      </c>
      <c r="W74" s="14">
        <v>0</v>
      </c>
      <c r="X74" s="17">
        <f t="shared" si="1"/>
        <v>1.4615384615384615</v>
      </c>
      <c r="Y74" s="14">
        <v>445</v>
      </c>
      <c r="Z74" s="14">
        <v>721</v>
      </c>
      <c r="AA74" s="14">
        <v>613</v>
      </c>
      <c r="AB74" s="14">
        <v>671</v>
      </c>
      <c r="AC74" s="14">
        <v>644</v>
      </c>
      <c r="AD74" s="14">
        <v>401</v>
      </c>
      <c r="AE74" s="14">
        <v>3094</v>
      </c>
    </row>
    <row r="75" spans="1:31" s="6" customFormat="1" x14ac:dyDescent="0.35">
      <c r="A75" s="13" t="s">
        <v>80</v>
      </c>
      <c r="B75" s="14">
        <v>5</v>
      </c>
      <c r="C75" s="14">
        <v>8</v>
      </c>
      <c r="D75" s="14">
        <v>4</v>
      </c>
      <c r="E75" s="14">
        <v>6</v>
      </c>
      <c r="F75" s="14">
        <v>3</v>
      </c>
      <c r="G75" s="14">
        <v>0</v>
      </c>
      <c r="H75" s="14">
        <v>10</v>
      </c>
      <c r="I75" s="14">
        <v>0</v>
      </c>
      <c r="J75" s="17" cm="1">
        <f t="array" ref="J75">SUM(B75:I75/8)</f>
        <v>4.5</v>
      </c>
      <c r="K75" s="14">
        <v>597</v>
      </c>
      <c r="L75" s="14">
        <v>540</v>
      </c>
      <c r="M75" s="14">
        <v>598</v>
      </c>
      <c r="N75" s="14">
        <v>709</v>
      </c>
      <c r="O75" s="14">
        <v>905</v>
      </c>
      <c r="P75" s="14">
        <v>691</v>
      </c>
      <c r="Q75" s="14">
        <v>1131</v>
      </c>
      <c r="R75" s="14">
        <v>803</v>
      </c>
      <c r="S75" s="14">
        <v>1198</v>
      </c>
      <c r="T75" s="14">
        <v>878</v>
      </c>
      <c r="U75" s="14">
        <v>1036</v>
      </c>
      <c r="V75" s="14">
        <v>839</v>
      </c>
      <c r="W75" s="14">
        <v>1008</v>
      </c>
      <c r="X75" s="17">
        <f t="shared" si="1"/>
        <v>841</v>
      </c>
      <c r="Y75" s="14">
        <v>23</v>
      </c>
      <c r="Z75" s="14">
        <v>13</v>
      </c>
      <c r="AA75" s="14">
        <v>1</v>
      </c>
      <c r="AB75" s="14">
        <v>5</v>
      </c>
      <c r="AC75" s="14">
        <v>5</v>
      </c>
      <c r="AD75" s="14">
        <v>10</v>
      </c>
      <c r="AE75" s="14">
        <v>57</v>
      </c>
    </row>
    <row r="76" spans="1:31" s="6" customFormat="1" x14ac:dyDescent="0.35">
      <c r="A76" s="13" t="s">
        <v>81</v>
      </c>
      <c r="B76" s="14">
        <v>440</v>
      </c>
      <c r="C76" s="14">
        <v>506</v>
      </c>
      <c r="D76" s="14">
        <v>335</v>
      </c>
      <c r="E76" s="14">
        <v>470</v>
      </c>
      <c r="F76" s="14">
        <v>432</v>
      </c>
      <c r="G76" s="14">
        <v>454</v>
      </c>
      <c r="H76" s="14">
        <v>539</v>
      </c>
      <c r="I76" s="14">
        <v>1207</v>
      </c>
      <c r="J76" s="17" cm="1">
        <f t="array" ref="J76">SUM(B76:I76/8)</f>
        <v>547.875</v>
      </c>
      <c r="K76" s="14">
        <v>47</v>
      </c>
      <c r="L76" s="14">
        <v>0</v>
      </c>
      <c r="M76" s="14">
        <v>0</v>
      </c>
      <c r="N76" s="14">
        <v>0</v>
      </c>
      <c r="O76" s="14">
        <v>0</v>
      </c>
      <c r="P76" s="14">
        <v>0</v>
      </c>
      <c r="Q76" s="14">
        <v>0</v>
      </c>
      <c r="R76" s="14">
        <v>0</v>
      </c>
      <c r="S76" s="14">
        <v>0</v>
      </c>
      <c r="T76" s="14">
        <v>0</v>
      </c>
      <c r="U76" s="14">
        <v>0</v>
      </c>
      <c r="V76" s="14">
        <v>0</v>
      </c>
      <c r="W76" s="14">
        <v>0</v>
      </c>
      <c r="X76" s="17">
        <f t="shared" si="1"/>
        <v>3.6153846153846154</v>
      </c>
      <c r="Y76" s="14">
        <v>1751</v>
      </c>
      <c r="Z76" s="14">
        <v>2632</v>
      </c>
      <c r="AA76" s="14">
        <v>2502</v>
      </c>
      <c r="AB76" s="14">
        <v>3436</v>
      </c>
      <c r="AC76" s="14">
        <v>3915</v>
      </c>
      <c r="AD76" s="14">
        <v>1819</v>
      </c>
      <c r="AE76" s="14">
        <v>14236</v>
      </c>
    </row>
    <row r="77" spans="1:31" s="6" customFormat="1" x14ac:dyDescent="0.35">
      <c r="A77" s="13" t="s">
        <v>39</v>
      </c>
      <c r="B77" s="14">
        <v>8</v>
      </c>
      <c r="C77" s="14">
        <v>12</v>
      </c>
      <c r="D77" s="14">
        <v>14</v>
      </c>
      <c r="E77" s="14">
        <v>34</v>
      </c>
      <c r="F77" s="14">
        <v>23</v>
      </c>
      <c r="G77" s="14">
        <v>15</v>
      </c>
      <c r="H77" s="14">
        <v>27</v>
      </c>
      <c r="I77" s="14">
        <v>0</v>
      </c>
      <c r="J77" s="17" cm="1">
        <f t="array" ref="J77">SUM(B77:I77/8)</f>
        <v>16.625</v>
      </c>
      <c r="K77" s="14">
        <v>0</v>
      </c>
      <c r="L77" s="14">
        <v>0</v>
      </c>
      <c r="M77" s="14">
        <v>0</v>
      </c>
      <c r="N77" s="14">
        <v>0</v>
      </c>
      <c r="O77" s="14">
        <v>0</v>
      </c>
      <c r="P77" s="14">
        <v>0</v>
      </c>
      <c r="Q77" s="14">
        <v>0</v>
      </c>
      <c r="R77" s="14">
        <v>0</v>
      </c>
      <c r="S77" s="14">
        <v>0</v>
      </c>
      <c r="T77" s="14">
        <v>57</v>
      </c>
      <c r="U77" s="14">
        <v>66</v>
      </c>
      <c r="V77" s="14">
        <v>0</v>
      </c>
      <c r="W77" s="14">
        <v>0</v>
      </c>
      <c r="X77" s="17">
        <f t="shared" si="1"/>
        <v>9.4615384615384617</v>
      </c>
      <c r="Y77" s="14">
        <v>68</v>
      </c>
      <c r="Z77" s="14">
        <v>65</v>
      </c>
      <c r="AA77" s="14">
        <v>109</v>
      </c>
      <c r="AB77" s="14">
        <v>0</v>
      </c>
      <c r="AC77" s="14">
        <v>0</v>
      </c>
      <c r="AD77" s="14">
        <v>8</v>
      </c>
      <c r="AE77" s="14">
        <v>242</v>
      </c>
    </row>
    <row r="78" spans="1:31" s="6" customFormat="1" x14ac:dyDescent="0.35">
      <c r="A78" s="13" t="s">
        <v>40</v>
      </c>
      <c r="B78" s="14">
        <v>15</v>
      </c>
      <c r="C78" s="14">
        <v>23</v>
      </c>
      <c r="D78" s="14">
        <v>17</v>
      </c>
      <c r="E78" s="14">
        <v>40</v>
      </c>
      <c r="F78" s="14">
        <v>28</v>
      </c>
      <c r="G78" s="14">
        <v>31</v>
      </c>
      <c r="H78" s="14">
        <v>34</v>
      </c>
      <c r="I78" s="14">
        <v>0</v>
      </c>
      <c r="J78" s="17" cm="1">
        <f t="array" ref="J78">SUM(B78:I78/8)</f>
        <v>23.5</v>
      </c>
      <c r="K78" s="14">
        <v>6</v>
      </c>
      <c r="L78" s="14">
        <v>3</v>
      </c>
      <c r="M78" s="14">
        <v>7</v>
      </c>
      <c r="N78" s="14">
        <v>4</v>
      </c>
      <c r="O78" s="14">
        <v>6</v>
      </c>
      <c r="P78" s="14">
        <v>3</v>
      </c>
      <c r="Q78" s="14">
        <v>14</v>
      </c>
      <c r="R78" s="14">
        <v>7</v>
      </c>
      <c r="S78" s="14">
        <v>27</v>
      </c>
      <c r="T78" s="14">
        <v>16</v>
      </c>
      <c r="U78" s="14">
        <v>19</v>
      </c>
      <c r="V78" s="14">
        <v>8</v>
      </c>
      <c r="W78" s="14">
        <v>10</v>
      </c>
      <c r="X78" s="17">
        <f t="shared" si="1"/>
        <v>10</v>
      </c>
      <c r="Y78" s="14">
        <v>95</v>
      </c>
      <c r="Z78" s="14">
        <v>93</v>
      </c>
      <c r="AA78" s="14">
        <v>0</v>
      </c>
      <c r="AB78" s="14">
        <v>0</v>
      </c>
      <c r="AC78" s="14">
        <v>123</v>
      </c>
      <c r="AD78" s="14">
        <v>15</v>
      </c>
      <c r="AE78" s="14">
        <v>211</v>
      </c>
    </row>
    <row r="79" spans="1:31" s="6" customFormat="1" x14ac:dyDescent="0.35">
      <c r="A79" s="13" t="s">
        <v>82</v>
      </c>
      <c r="B79" s="14">
        <v>1</v>
      </c>
      <c r="C79" s="14">
        <v>4</v>
      </c>
      <c r="D79" s="14">
        <v>1</v>
      </c>
      <c r="E79" s="14">
        <v>1</v>
      </c>
      <c r="F79" s="14">
        <v>2</v>
      </c>
      <c r="G79" s="14">
        <v>5</v>
      </c>
      <c r="H79" s="14">
        <v>6</v>
      </c>
      <c r="I79" s="14">
        <v>3</v>
      </c>
      <c r="J79" s="17" cm="1">
        <f t="array" ref="J79">SUM(B79:I79/8)</f>
        <v>2.875</v>
      </c>
      <c r="K79" s="14">
        <v>107</v>
      </c>
      <c r="L79" s="14">
        <v>105</v>
      </c>
      <c r="M79" s="14">
        <v>65</v>
      </c>
      <c r="N79" s="14">
        <v>85</v>
      </c>
      <c r="O79" s="14">
        <v>86</v>
      </c>
      <c r="P79" s="14">
        <v>53</v>
      </c>
      <c r="Q79" s="14">
        <v>0</v>
      </c>
      <c r="R79" s="14">
        <v>0</v>
      </c>
      <c r="S79" s="14">
        <v>0</v>
      </c>
      <c r="T79" s="14">
        <v>0</v>
      </c>
      <c r="U79" s="14">
        <v>0</v>
      </c>
      <c r="V79" s="14">
        <v>0</v>
      </c>
      <c r="W79" s="14">
        <v>0</v>
      </c>
      <c r="X79" s="17">
        <f t="shared" si="1"/>
        <v>38.53846153846154</v>
      </c>
      <c r="Y79" s="14">
        <v>7</v>
      </c>
      <c r="Z79" s="14">
        <v>16</v>
      </c>
      <c r="AA79" s="14">
        <v>17</v>
      </c>
      <c r="AB79" s="14">
        <v>27</v>
      </c>
      <c r="AC79" s="14">
        <v>69</v>
      </c>
      <c r="AD79" s="14">
        <v>12</v>
      </c>
      <c r="AE79" s="14">
        <v>136</v>
      </c>
    </row>
    <row r="80" spans="1:31" s="6" customFormat="1" x14ac:dyDescent="0.35">
      <c r="A80" s="13" t="s">
        <v>41</v>
      </c>
      <c r="B80" s="14">
        <v>19</v>
      </c>
      <c r="C80" s="14">
        <v>31</v>
      </c>
      <c r="D80" s="14">
        <v>28</v>
      </c>
      <c r="E80" s="14">
        <v>27</v>
      </c>
      <c r="F80" s="14">
        <v>19</v>
      </c>
      <c r="G80" s="14">
        <v>28</v>
      </c>
      <c r="H80" s="14">
        <v>27</v>
      </c>
      <c r="I80" s="14">
        <v>0</v>
      </c>
      <c r="J80" s="17" cm="1">
        <f t="array" ref="J80">SUM(B80:I80/8)</f>
        <v>22.375</v>
      </c>
      <c r="K80" s="14">
        <v>0</v>
      </c>
      <c r="L80" s="14">
        <v>1</v>
      </c>
      <c r="M80" s="14">
        <v>0</v>
      </c>
      <c r="N80" s="14">
        <v>2</v>
      </c>
      <c r="O80" s="14">
        <v>2</v>
      </c>
      <c r="P80" s="14">
        <v>0</v>
      </c>
      <c r="Q80" s="14">
        <v>0</v>
      </c>
      <c r="R80" s="14">
        <v>1</v>
      </c>
      <c r="S80" s="14">
        <v>0</v>
      </c>
      <c r="T80" s="14">
        <v>1</v>
      </c>
      <c r="U80" s="14">
        <v>2</v>
      </c>
      <c r="V80" s="14">
        <v>1</v>
      </c>
      <c r="W80" s="14">
        <v>1</v>
      </c>
      <c r="X80" s="17">
        <f t="shared" si="1"/>
        <v>0.84615384615384615</v>
      </c>
      <c r="Y80" s="14">
        <v>105</v>
      </c>
      <c r="Z80" s="14">
        <v>74</v>
      </c>
      <c r="AA80" s="14">
        <v>424</v>
      </c>
      <c r="AB80" s="14">
        <v>224</v>
      </c>
      <c r="AC80" s="14">
        <v>0</v>
      </c>
      <c r="AD80" s="14">
        <v>124</v>
      </c>
      <c r="AE80" s="14">
        <v>830</v>
      </c>
    </row>
    <row r="81" spans="1:31" s="6" customFormat="1" x14ac:dyDescent="0.35">
      <c r="A81" s="13" t="s">
        <v>42</v>
      </c>
      <c r="B81" s="14">
        <v>0</v>
      </c>
      <c r="C81" s="14">
        <v>0</v>
      </c>
      <c r="D81" s="14">
        <v>1</v>
      </c>
      <c r="E81" s="14">
        <v>0</v>
      </c>
      <c r="F81" s="14">
        <v>4</v>
      </c>
      <c r="G81" s="14">
        <v>0</v>
      </c>
      <c r="H81" s="14">
        <v>0</v>
      </c>
      <c r="I81" s="14">
        <v>0</v>
      </c>
      <c r="J81" s="17" cm="1">
        <f t="array" ref="J81">SUM(B81:I81/8)</f>
        <v>0.625</v>
      </c>
      <c r="K81" s="14">
        <v>0</v>
      </c>
      <c r="L81" s="14">
        <v>0</v>
      </c>
      <c r="M81" s="14">
        <v>0</v>
      </c>
      <c r="N81" s="14">
        <v>0</v>
      </c>
      <c r="O81" s="14">
        <v>0</v>
      </c>
      <c r="P81" s="14">
        <v>0</v>
      </c>
      <c r="Q81" s="14">
        <v>0</v>
      </c>
      <c r="R81" s="14">
        <v>0</v>
      </c>
      <c r="S81" s="14">
        <v>0</v>
      </c>
      <c r="T81" s="14">
        <v>0</v>
      </c>
      <c r="U81" s="14">
        <v>0</v>
      </c>
      <c r="V81" s="14">
        <v>0</v>
      </c>
      <c r="W81" s="14">
        <v>0</v>
      </c>
      <c r="X81" s="17">
        <f t="shared" si="1"/>
        <v>0</v>
      </c>
      <c r="Y81" s="14">
        <v>1</v>
      </c>
      <c r="Z81" s="14">
        <v>4</v>
      </c>
      <c r="AA81" s="14">
        <v>2</v>
      </c>
      <c r="AB81" s="14">
        <v>4</v>
      </c>
      <c r="AC81" s="14">
        <v>4</v>
      </c>
      <c r="AD81" s="14">
        <v>2</v>
      </c>
      <c r="AE81" s="14">
        <v>15</v>
      </c>
    </row>
    <row r="82" spans="1:31" s="6" customFormat="1" x14ac:dyDescent="0.35">
      <c r="A82" s="13" t="s">
        <v>43</v>
      </c>
      <c r="B82" s="14">
        <v>63</v>
      </c>
      <c r="C82" s="14">
        <v>59</v>
      </c>
      <c r="D82" s="14">
        <v>37</v>
      </c>
      <c r="E82" s="14">
        <v>62</v>
      </c>
      <c r="F82" s="14">
        <v>58</v>
      </c>
      <c r="G82" s="14">
        <v>62</v>
      </c>
      <c r="H82" s="14">
        <v>78</v>
      </c>
      <c r="I82" s="14">
        <v>34</v>
      </c>
      <c r="J82" s="17" cm="1">
        <f t="array" ref="J82">SUM(B82:I82/8)</f>
        <v>56.625</v>
      </c>
      <c r="K82" s="14"/>
      <c r="L82" s="14"/>
      <c r="M82" s="14"/>
      <c r="N82" s="14"/>
      <c r="O82" s="14"/>
      <c r="P82" s="14"/>
      <c r="Q82" s="14"/>
      <c r="R82" s="14"/>
      <c r="S82" s="14"/>
      <c r="T82" s="14"/>
      <c r="U82" s="14"/>
      <c r="V82" s="14"/>
      <c r="W82" s="14"/>
      <c r="X82" s="17">
        <f t="shared" si="1"/>
        <v>0</v>
      </c>
      <c r="Y82" s="14">
        <v>221</v>
      </c>
      <c r="Z82" s="14">
        <v>233</v>
      </c>
      <c r="AA82" s="14">
        <v>0</v>
      </c>
      <c r="AB82" s="14">
        <v>0</v>
      </c>
      <c r="AC82" s="14">
        <v>0</v>
      </c>
      <c r="AD82" s="14">
        <v>63</v>
      </c>
      <c r="AE82" s="14">
        <v>454</v>
      </c>
    </row>
    <row r="83" spans="1:31" s="6" customFormat="1" x14ac:dyDescent="0.35">
      <c r="A83" s="6" t="s">
        <v>105</v>
      </c>
      <c r="B83" s="18">
        <f>SUM(B2:B82)</f>
        <v>8770</v>
      </c>
      <c r="C83" s="18">
        <f t="shared" ref="C83:AE83" si="2">SUM(C2:C82)</f>
        <v>10508</v>
      </c>
      <c r="D83" s="18">
        <f t="shared" si="2"/>
        <v>8487</v>
      </c>
      <c r="E83" s="18">
        <f t="shared" si="2"/>
        <v>9545</v>
      </c>
      <c r="F83" s="18">
        <f t="shared" si="2"/>
        <v>8405</v>
      </c>
      <c r="G83" s="18">
        <f t="shared" si="2"/>
        <v>10887</v>
      </c>
      <c r="H83" s="18">
        <f t="shared" si="2"/>
        <v>10647</v>
      </c>
      <c r="I83" s="18">
        <f t="shared" si="2"/>
        <v>23382</v>
      </c>
      <c r="J83" s="18">
        <f t="shared" si="2"/>
        <v>11328.875</v>
      </c>
      <c r="K83" s="18">
        <f t="shared" si="2"/>
        <v>9886</v>
      </c>
      <c r="L83" s="18">
        <f t="shared" si="2"/>
        <v>10531</v>
      </c>
      <c r="M83" s="18">
        <f t="shared" si="2"/>
        <v>8667</v>
      </c>
      <c r="N83" s="18">
        <f t="shared" si="2"/>
        <v>10764</v>
      </c>
      <c r="O83" s="18">
        <f t="shared" si="2"/>
        <v>12527</v>
      </c>
      <c r="P83" s="18">
        <f t="shared" si="2"/>
        <v>9068</v>
      </c>
      <c r="Q83" s="18">
        <f t="shared" si="2"/>
        <v>13117</v>
      </c>
      <c r="R83" s="18">
        <f t="shared" si="2"/>
        <v>11395</v>
      </c>
      <c r="S83" s="18">
        <f t="shared" si="2"/>
        <v>13736</v>
      </c>
      <c r="T83" s="18">
        <f t="shared" si="2"/>
        <v>12424</v>
      </c>
      <c r="U83" s="18">
        <f t="shared" si="2"/>
        <v>14666</v>
      </c>
      <c r="V83" s="18">
        <f t="shared" si="2"/>
        <v>14781</v>
      </c>
      <c r="W83" s="18">
        <f t="shared" si="2"/>
        <v>14773</v>
      </c>
      <c r="X83" s="18">
        <f t="shared" si="2"/>
        <v>12025.769230769232</v>
      </c>
      <c r="Y83" s="18">
        <f t="shared" si="2"/>
        <v>35322</v>
      </c>
      <c r="Z83" s="18">
        <f t="shared" si="2"/>
        <v>53708</v>
      </c>
      <c r="AA83" s="18">
        <f t="shared" si="2"/>
        <v>43223</v>
      </c>
      <c r="AB83" s="18">
        <f t="shared" si="2"/>
        <v>46492</v>
      </c>
      <c r="AC83" s="18">
        <f t="shared" si="2"/>
        <v>51922</v>
      </c>
      <c r="AD83" s="18">
        <f t="shared" si="2"/>
        <v>33990</v>
      </c>
      <c r="AE83" s="18">
        <f t="shared" si="2"/>
        <v>229210</v>
      </c>
    </row>
    <row r="84" spans="1:31" s="6" customFormat="1" x14ac:dyDescent="0.35"/>
    <row r="85" spans="1:31" s="6" customFormat="1" x14ac:dyDescent="0.35"/>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7765-85DB-4FAB-AF34-CCD252872675}">
  <dimension ref="A1:F116"/>
  <sheetViews>
    <sheetView workbookViewId="0">
      <selection activeCell="B46" sqref="B46"/>
    </sheetView>
  </sheetViews>
  <sheetFormatPr defaultRowHeight="14.5" x14ac:dyDescent="0.35"/>
  <cols>
    <col min="1" max="1" width="13.7265625" customWidth="1"/>
    <col min="2" max="2" width="101.36328125" bestFit="1" customWidth="1"/>
  </cols>
  <sheetData>
    <row r="1" spans="1:6" x14ac:dyDescent="0.35">
      <c r="A1" s="22" t="s">
        <v>119</v>
      </c>
      <c r="B1" s="22" t="s">
        <v>120</v>
      </c>
      <c r="C1" t="s">
        <v>314</v>
      </c>
      <c r="D1" s="20" t="s">
        <v>109</v>
      </c>
      <c r="E1" s="21" t="s">
        <v>109</v>
      </c>
      <c r="F1" s="20" t="s">
        <v>109</v>
      </c>
    </row>
    <row r="2" spans="1:6" x14ac:dyDescent="0.35">
      <c r="A2" t="s">
        <v>121</v>
      </c>
      <c r="B2" t="s">
        <v>122</v>
      </c>
    </row>
    <row r="3" spans="1:6" x14ac:dyDescent="0.35">
      <c r="A3" t="s">
        <v>2</v>
      </c>
      <c r="B3" t="s">
        <v>123</v>
      </c>
    </row>
    <row r="4" spans="1:6" x14ac:dyDescent="0.35">
      <c r="A4" t="s">
        <v>124</v>
      </c>
      <c r="B4" t="s">
        <v>125</v>
      </c>
    </row>
    <row r="5" spans="1:6" x14ac:dyDescent="0.35">
      <c r="A5" t="s">
        <v>126</v>
      </c>
      <c r="B5" t="s">
        <v>127</v>
      </c>
    </row>
    <row r="6" spans="1:6" x14ac:dyDescent="0.35">
      <c r="A6" t="s">
        <v>128</v>
      </c>
      <c r="B6" t="s">
        <v>129</v>
      </c>
    </row>
    <row r="7" spans="1:6" x14ac:dyDescent="0.35">
      <c r="A7" t="s">
        <v>130</v>
      </c>
      <c r="B7" t="s">
        <v>131</v>
      </c>
    </row>
    <row r="8" spans="1:6" x14ac:dyDescent="0.35">
      <c r="A8" t="s">
        <v>132</v>
      </c>
      <c r="B8" t="s">
        <v>133</v>
      </c>
    </row>
    <row r="9" spans="1:6" x14ac:dyDescent="0.35">
      <c r="A9" t="s">
        <v>44</v>
      </c>
      <c r="B9" t="s">
        <v>134</v>
      </c>
    </row>
    <row r="10" spans="1:6" x14ac:dyDescent="0.35">
      <c r="A10" t="s">
        <v>5</v>
      </c>
      <c r="B10" t="s">
        <v>135</v>
      </c>
    </row>
    <row r="11" spans="1:6" x14ac:dyDescent="0.35">
      <c r="A11" t="s">
        <v>136</v>
      </c>
      <c r="B11" t="s">
        <v>137</v>
      </c>
    </row>
    <row r="12" spans="1:6" x14ac:dyDescent="0.35">
      <c r="A12" t="s">
        <v>138</v>
      </c>
      <c r="B12" t="s">
        <v>139</v>
      </c>
    </row>
    <row r="13" spans="1:6" x14ac:dyDescent="0.35">
      <c r="A13" t="s">
        <v>6</v>
      </c>
      <c r="B13" t="s">
        <v>140</v>
      </c>
    </row>
    <row r="14" spans="1:6" x14ac:dyDescent="0.35">
      <c r="A14" t="s">
        <v>141</v>
      </c>
      <c r="B14" t="s">
        <v>142</v>
      </c>
    </row>
    <row r="15" spans="1:6" x14ac:dyDescent="0.35">
      <c r="A15" t="s">
        <v>143</v>
      </c>
      <c r="B15" t="s">
        <v>144</v>
      </c>
    </row>
    <row r="16" spans="1:6" x14ac:dyDescent="0.35">
      <c r="A16" t="s">
        <v>145</v>
      </c>
      <c r="B16" t="s">
        <v>146</v>
      </c>
    </row>
    <row r="17" spans="1:2" x14ac:dyDescent="0.35">
      <c r="A17" t="s">
        <v>147</v>
      </c>
      <c r="B17" t="s">
        <v>148</v>
      </c>
    </row>
    <row r="18" spans="1:2" x14ac:dyDescent="0.35">
      <c r="A18" t="s">
        <v>149</v>
      </c>
      <c r="B18" t="s">
        <v>150</v>
      </c>
    </row>
    <row r="19" spans="1:2" x14ac:dyDescent="0.35">
      <c r="A19" t="s">
        <v>151</v>
      </c>
      <c r="B19" t="s">
        <v>152</v>
      </c>
    </row>
    <row r="20" spans="1:2" x14ac:dyDescent="0.35">
      <c r="A20" t="s">
        <v>153</v>
      </c>
      <c r="B20" t="s">
        <v>154</v>
      </c>
    </row>
    <row r="21" spans="1:2" x14ac:dyDescent="0.35">
      <c r="A21" t="s">
        <v>8</v>
      </c>
      <c r="B21" t="s">
        <v>155</v>
      </c>
    </row>
    <row r="22" spans="1:2" x14ac:dyDescent="0.35">
      <c r="A22" t="s">
        <v>156</v>
      </c>
      <c r="B22" t="s">
        <v>157</v>
      </c>
    </row>
    <row r="23" spans="1:2" x14ac:dyDescent="0.35">
      <c r="A23" t="s">
        <v>9</v>
      </c>
      <c r="B23" t="s">
        <v>158</v>
      </c>
    </row>
    <row r="24" spans="1:2" x14ac:dyDescent="0.35">
      <c r="A24" t="s">
        <v>159</v>
      </c>
      <c r="B24" t="s">
        <v>160</v>
      </c>
    </row>
    <row r="25" spans="1:2" x14ac:dyDescent="0.35">
      <c r="A25" t="s">
        <v>161</v>
      </c>
      <c r="B25" t="s">
        <v>162</v>
      </c>
    </row>
    <row r="26" spans="1:2" x14ac:dyDescent="0.35">
      <c r="A26" t="s">
        <v>163</v>
      </c>
      <c r="B26" t="s">
        <v>164</v>
      </c>
    </row>
    <row r="27" spans="1:2" x14ac:dyDescent="0.35">
      <c r="A27" t="s">
        <v>11</v>
      </c>
      <c r="B27" t="s">
        <v>165</v>
      </c>
    </row>
    <row r="28" spans="1:2" x14ac:dyDescent="0.35">
      <c r="A28" t="s">
        <v>12</v>
      </c>
      <c r="B28" t="s">
        <v>166</v>
      </c>
    </row>
    <row r="29" spans="1:2" x14ac:dyDescent="0.35">
      <c r="A29" t="s">
        <v>167</v>
      </c>
      <c r="B29" t="s">
        <v>168</v>
      </c>
    </row>
    <row r="30" spans="1:2" x14ac:dyDescent="0.35">
      <c r="A30" t="s">
        <v>169</v>
      </c>
      <c r="B30" t="s">
        <v>170</v>
      </c>
    </row>
    <row r="31" spans="1:2" x14ac:dyDescent="0.35">
      <c r="A31" t="s">
        <v>171</v>
      </c>
      <c r="B31" t="s">
        <v>172</v>
      </c>
    </row>
    <row r="32" spans="1:2" x14ac:dyDescent="0.35">
      <c r="A32" t="s">
        <v>173</v>
      </c>
      <c r="B32" t="s">
        <v>174</v>
      </c>
    </row>
    <row r="33" spans="1:2" x14ac:dyDescent="0.35">
      <c r="A33" t="s">
        <v>175</v>
      </c>
      <c r="B33" t="s">
        <v>176</v>
      </c>
    </row>
    <row r="34" spans="1:2" x14ac:dyDescent="0.35">
      <c r="A34" t="s">
        <v>15</v>
      </c>
      <c r="B34" t="s">
        <v>177</v>
      </c>
    </row>
    <row r="35" spans="1:2" x14ac:dyDescent="0.35">
      <c r="A35" t="s">
        <v>60</v>
      </c>
      <c r="B35" t="s">
        <v>178</v>
      </c>
    </row>
    <row r="36" spans="1:2" x14ac:dyDescent="0.35">
      <c r="A36" t="s">
        <v>179</v>
      </c>
      <c r="B36" t="s">
        <v>180</v>
      </c>
    </row>
    <row r="37" spans="1:2" x14ac:dyDescent="0.35">
      <c r="A37" t="s">
        <v>16</v>
      </c>
      <c r="B37" t="s">
        <v>181</v>
      </c>
    </row>
    <row r="38" spans="1:2" x14ac:dyDescent="0.35">
      <c r="A38" t="s">
        <v>17</v>
      </c>
      <c r="B38" t="s">
        <v>182</v>
      </c>
    </row>
    <row r="39" spans="1:2" x14ac:dyDescent="0.35">
      <c r="A39" t="s">
        <v>183</v>
      </c>
      <c r="B39" t="s">
        <v>184</v>
      </c>
    </row>
    <row r="40" spans="1:2" x14ac:dyDescent="0.35">
      <c r="A40" t="s">
        <v>185</v>
      </c>
      <c r="B40" t="s">
        <v>186</v>
      </c>
    </row>
    <row r="41" spans="1:2" x14ac:dyDescent="0.35">
      <c r="A41" t="s">
        <v>187</v>
      </c>
      <c r="B41" t="s">
        <v>188</v>
      </c>
    </row>
    <row r="42" spans="1:2" x14ac:dyDescent="0.35">
      <c r="A42" t="s">
        <v>189</v>
      </c>
      <c r="B42" t="s">
        <v>190</v>
      </c>
    </row>
    <row r="43" spans="1:2" x14ac:dyDescent="0.35">
      <c r="A43" t="s">
        <v>191</v>
      </c>
      <c r="B43" t="s">
        <v>192</v>
      </c>
    </row>
    <row r="44" spans="1:2" x14ac:dyDescent="0.35">
      <c r="A44" t="s">
        <v>193</v>
      </c>
      <c r="B44" t="s">
        <v>194</v>
      </c>
    </row>
    <row r="45" spans="1:2" x14ac:dyDescent="0.35">
      <c r="A45" t="s">
        <v>195</v>
      </c>
      <c r="B45" t="s">
        <v>196</v>
      </c>
    </row>
    <row r="46" spans="1:2" x14ac:dyDescent="0.35">
      <c r="A46" t="s">
        <v>64</v>
      </c>
      <c r="B46" t="s">
        <v>197</v>
      </c>
    </row>
    <row r="47" spans="1:2" x14ac:dyDescent="0.35">
      <c r="A47" t="s">
        <v>198</v>
      </c>
      <c r="B47" t="s">
        <v>199</v>
      </c>
    </row>
    <row r="48" spans="1:2" x14ac:dyDescent="0.35">
      <c r="A48" t="s">
        <v>200</v>
      </c>
      <c r="B48" t="s">
        <v>201</v>
      </c>
    </row>
    <row r="49" spans="1:2" x14ac:dyDescent="0.35">
      <c r="A49" t="s">
        <v>19</v>
      </c>
      <c r="B49" t="s">
        <v>202</v>
      </c>
    </row>
    <row r="50" spans="1:2" x14ac:dyDescent="0.35">
      <c r="A50" t="s">
        <v>203</v>
      </c>
      <c r="B50" t="s">
        <v>204</v>
      </c>
    </row>
    <row r="51" spans="1:2" x14ac:dyDescent="0.35">
      <c r="A51" t="s">
        <v>205</v>
      </c>
      <c r="B51" t="s">
        <v>206</v>
      </c>
    </row>
    <row r="52" spans="1:2" x14ac:dyDescent="0.35">
      <c r="A52" t="s">
        <v>207</v>
      </c>
      <c r="B52" t="s">
        <v>208</v>
      </c>
    </row>
    <row r="53" spans="1:2" x14ac:dyDescent="0.35">
      <c r="A53" t="s">
        <v>209</v>
      </c>
      <c r="B53" t="s">
        <v>210</v>
      </c>
    </row>
    <row r="54" spans="1:2" x14ac:dyDescent="0.35">
      <c r="A54" t="s">
        <v>21</v>
      </c>
      <c r="B54" t="s">
        <v>211</v>
      </c>
    </row>
    <row r="55" spans="1:2" x14ac:dyDescent="0.35">
      <c r="A55" t="s">
        <v>212</v>
      </c>
      <c r="B55" t="s">
        <v>213</v>
      </c>
    </row>
    <row r="56" spans="1:2" x14ac:dyDescent="0.35">
      <c r="A56" t="s">
        <v>214</v>
      </c>
      <c r="B56" t="s">
        <v>215</v>
      </c>
    </row>
    <row r="57" spans="1:2" x14ac:dyDescent="0.35">
      <c r="A57" t="s">
        <v>216</v>
      </c>
      <c r="B57" t="s">
        <v>217</v>
      </c>
    </row>
    <row r="58" spans="1:2" x14ac:dyDescent="0.35">
      <c r="A58" t="s">
        <v>218</v>
      </c>
      <c r="B58" t="s">
        <v>219</v>
      </c>
    </row>
    <row r="59" spans="1:2" x14ac:dyDescent="0.35">
      <c r="A59" t="s">
        <v>220</v>
      </c>
      <c r="B59" t="s">
        <v>221</v>
      </c>
    </row>
    <row r="60" spans="1:2" x14ac:dyDescent="0.35">
      <c r="A60" t="s">
        <v>222</v>
      </c>
      <c r="B60" t="s">
        <v>223</v>
      </c>
    </row>
    <row r="61" spans="1:2" x14ac:dyDescent="0.35">
      <c r="A61" t="s">
        <v>23</v>
      </c>
      <c r="B61" t="s">
        <v>224</v>
      </c>
    </row>
    <row r="62" spans="1:2" x14ac:dyDescent="0.35">
      <c r="A62" t="s">
        <v>225</v>
      </c>
      <c r="B62" t="s">
        <v>226</v>
      </c>
    </row>
    <row r="63" spans="1:2" x14ac:dyDescent="0.35">
      <c r="A63" t="s">
        <v>227</v>
      </c>
      <c r="B63" t="s">
        <v>228</v>
      </c>
    </row>
    <row r="64" spans="1:2" x14ac:dyDescent="0.35">
      <c r="A64" t="s">
        <v>24</v>
      </c>
      <c r="B64" t="s">
        <v>229</v>
      </c>
    </row>
    <row r="65" spans="1:2" x14ac:dyDescent="0.35">
      <c r="A65" t="s">
        <v>230</v>
      </c>
      <c r="B65" t="s">
        <v>231</v>
      </c>
    </row>
    <row r="66" spans="1:2" x14ac:dyDescent="0.35">
      <c r="A66" t="s">
        <v>232</v>
      </c>
      <c r="B66" t="s">
        <v>233</v>
      </c>
    </row>
    <row r="67" spans="1:2" x14ac:dyDescent="0.35">
      <c r="A67" t="s">
        <v>234</v>
      </c>
      <c r="B67" t="s">
        <v>235</v>
      </c>
    </row>
    <row r="68" spans="1:2" x14ac:dyDescent="0.35">
      <c r="A68" t="s">
        <v>26</v>
      </c>
      <c r="B68" t="s">
        <v>236</v>
      </c>
    </row>
    <row r="69" spans="1:2" x14ac:dyDescent="0.35">
      <c r="A69" t="s">
        <v>28</v>
      </c>
      <c r="B69" t="s">
        <v>237</v>
      </c>
    </row>
    <row r="70" spans="1:2" x14ac:dyDescent="0.35">
      <c r="A70" t="s">
        <v>238</v>
      </c>
      <c r="B70" t="s">
        <v>239</v>
      </c>
    </row>
    <row r="71" spans="1:2" x14ac:dyDescent="0.35">
      <c r="A71" t="s">
        <v>240</v>
      </c>
      <c r="B71" t="s">
        <v>241</v>
      </c>
    </row>
    <row r="72" spans="1:2" x14ac:dyDescent="0.35">
      <c r="A72" t="s">
        <v>242</v>
      </c>
      <c r="B72" t="s">
        <v>243</v>
      </c>
    </row>
    <row r="73" spans="1:2" x14ac:dyDescent="0.35">
      <c r="A73" t="s">
        <v>244</v>
      </c>
      <c r="B73" t="s">
        <v>245</v>
      </c>
    </row>
    <row r="74" spans="1:2" x14ac:dyDescent="0.35">
      <c r="A74" t="s">
        <v>246</v>
      </c>
      <c r="B74" t="s">
        <v>247</v>
      </c>
    </row>
    <row r="75" spans="1:2" x14ac:dyDescent="0.35">
      <c r="A75" t="s">
        <v>248</v>
      </c>
      <c r="B75" t="s">
        <v>249</v>
      </c>
    </row>
    <row r="76" spans="1:2" x14ac:dyDescent="0.35">
      <c r="A76" t="s">
        <v>29</v>
      </c>
      <c r="B76" t="s">
        <v>250</v>
      </c>
    </row>
    <row r="77" spans="1:2" x14ac:dyDescent="0.35">
      <c r="A77" t="s">
        <v>251</v>
      </c>
      <c r="B77" t="s">
        <v>252</v>
      </c>
    </row>
    <row r="78" spans="1:2" x14ac:dyDescent="0.35">
      <c r="A78" t="s">
        <v>253</v>
      </c>
      <c r="B78" t="s">
        <v>254</v>
      </c>
    </row>
    <row r="79" spans="1:2" x14ac:dyDescent="0.35">
      <c r="A79" t="s">
        <v>30</v>
      </c>
      <c r="B79" t="s">
        <v>255</v>
      </c>
    </row>
    <row r="80" spans="1:2" x14ac:dyDescent="0.35">
      <c r="A80" t="s">
        <v>256</v>
      </c>
      <c r="B80" t="s">
        <v>257</v>
      </c>
    </row>
    <row r="81" spans="1:2" x14ac:dyDescent="0.35">
      <c r="A81" t="s">
        <v>258</v>
      </c>
      <c r="B81" t="s">
        <v>259</v>
      </c>
    </row>
    <row r="82" spans="1:2" x14ac:dyDescent="0.35">
      <c r="A82" t="s">
        <v>260</v>
      </c>
      <c r="B82" t="s">
        <v>261</v>
      </c>
    </row>
    <row r="83" spans="1:2" x14ac:dyDescent="0.35">
      <c r="A83" t="s">
        <v>37</v>
      </c>
      <c r="B83" t="s">
        <v>262</v>
      </c>
    </row>
    <row r="84" spans="1:2" x14ac:dyDescent="0.35">
      <c r="A84" t="s">
        <v>263</v>
      </c>
      <c r="B84" t="s">
        <v>264</v>
      </c>
    </row>
    <row r="85" spans="1:2" x14ac:dyDescent="0.35">
      <c r="A85" t="s">
        <v>31</v>
      </c>
      <c r="B85" t="s">
        <v>265</v>
      </c>
    </row>
    <row r="86" spans="1:2" x14ac:dyDescent="0.35">
      <c r="A86" t="s">
        <v>34</v>
      </c>
      <c r="B86" t="s">
        <v>266</v>
      </c>
    </row>
    <row r="87" spans="1:2" x14ac:dyDescent="0.35">
      <c r="A87" t="s">
        <v>267</v>
      </c>
      <c r="B87" t="s">
        <v>268</v>
      </c>
    </row>
    <row r="88" spans="1:2" x14ac:dyDescent="0.35">
      <c r="A88" t="s">
        <v>269</v>
      </c>
      <c r="B88" t="s">
        <v>270</v>
      </c>
    </row>
    <row r="89" spans="1:2" x14ac:dyDescent="0.35">
      <c r="A89" t="s">
        <v>33</v>
      </c>
      <c r="B89" t="s">
        <v>271</v>
      </c>
    </row>
    <row r="90" spans="1:2" x14ac:dyDescent="0.35">
      <c r="A90" t="s">
        <v>272</v>
      </c>
      <c r="B90" t="s">
        <v>273</v>
      </c>
    </row>
    <row r="91" spans="1:2" x14ac:dyDescent="0.35">
      <c r="A91" t="s">
        <v>274</v>
      </c>
      <c r="B91" t="s">
        <v>275</v>
      </c>
    </row>
    <row r="92" spans="1:2" x14ac:dyDescent="0.35">
      <c r="A92" t="s">
        <v>79</v>
      </c>
      <c r="B92" t="s">
        <v>276</v>
      </c>
    </row>
    <row r="93" spans="1:2" x14ac:dyDescent="0.35">
      <c r="A93" t="s">
        <v>277</v>
      </c>
      <c r="B93" t="s">
        <v>278</v>
      </c>
    </row>
    <row r="94" spans="1:2" x14ac:dyDescent="0.35">
      <c r="A94" t="s">
        <v>111</v>
      </c>
      <c r="B94" t="s">
        <v>279</v>
      </c>
    </row>
    <row r="95" spans="1:2" x14ac:dyDescent="0.35">
      <c r="A95" t="s">
        <v>38</v>
      </c>
      <c r="B95" t="s">
        <v>280</v>
      </c>
    </row>
    <row r="96" spans="1:2" x14ac:dyDescent="0.35">
      <c r="A96" t="s">
        <v>112</v>
      </c>
      <c r="B96" t="s">
        <v>281</v>
      </c>
    </row>
    <row r="97" spans="1:2" x14ac:dyDescent="0.35">
      <c r="A97" t="s">
        <v>282</v>
      </c>
      <c r="B97" t="s">
        <v>283</v>
      </c>
    </row>
    <row r="98" spans="1:2" x14ac:dyDescent="0.35">
      <c r="A98" t="s">
        <v>43</v>
      </c>
      <c r="B98" t="s">
        <v>284</v>
      </c>
    </row>
    <row r="99" spans="1:2" x14ac:dyDescent="0.35">
      <c r="A99" t="s">
        <v>285</v>
      </c>
      <c r="B99" t="s">
        <v>286</v>
      </c>
    </row>
    <row r="100" spans="1:2" x14ac:dyDescent="0.35">
      <c r="A100" t="s">
        <v>287</v>
      </c>
      <c r="B100" t="s">
        <v>288</v>
      </c>
    </row>
    <row r="101" spans="1:2" x14ac:dyDescent="0.35">
      <c r="A101" t="s">
        <v>289</v>
      </c>
      <c r="B101" t="s">
        <v>290</v>
      </c>
    </row>
    <row r="102" spans="1:2" x14ac:dyDescent="0.35">
      <c r="A102" t="s">
        <v>80</v>
      </c>
      <c r="B102" t="s">
        <v>291</v>
      </c>
    </row>
    <row r="103" spans="1:2" x14ac:dyDescent="0.35">
      <c r="A103" t="s">
        <v>292</v>
      </c>
      <c r="B103" t="s">
        <v>293</v>
      </c>
    </row>
    <row r="104" spans="1:2" x14ac:dyDescent="0.35">
      <c r="A104" t="s">
        <v>40</v>
      </c>
      <c r="B104" t="s">
        <v>294</v>
      </c>
    </row>
    <row r="105" spans="1:2" x14ac:dyDescent="0.35">
      <c r="A105" t="s">
        <v>295</v>
      </c>
      <c r="B105" t="s">
        <v>296</v>
      </c>
    </row>
    <row r="106" spans="1:2" x14ac:dyDescent="0.35">
      <c r="A106" t="s">
        <v>39</v>
      </c>
      <c r="B106" t="s">
        <v>297</v>
      </c>
    </row>
    <row r="107" spans="1:2" x14ac:dyDescent="0.35">
      <c r="A107" t="s">
        <v>298</v>
      </c>
      <c r="B107" t="s">
        <v>299</v>
      </c>
    </row>
    <row r="108" spans="1:2" x14ac:dyDescent="0.35">
      <c r="A108" t="s">
        <v>300</v>
      </c>
      <c r="B108" t="s">
        <v>301</v>
      </c>
    </row>
    <row r="109" spans="1:2" x14ac:dyDescent="0.35">
      <c r="A109" t="s">
        <v>302</v>
      </c>
      <c r="B109" t="s">
        <v>303</v>
      </c>
    </row>
    <row r="110" spans="1:2" x14ac:dyDescent="0.35">
      <c r="A110" t="s">
        <v>82</v>
      </c>
      <c r="B110" t="s">
        <v>304</v>
      </c>
    </row>
    <row r="111" spans="1:2" x14ac:dyDescent="0.35">
      <c r="A111" t="s">
        <v>305</v>
      </c>
      <c r="B111" t="s">
        <v>306</v>
      </c>
    </row>
    <row r="112" spans="1:2" x14ac:dyDescent="0.35">
      <c r="A112" t="s">
        <v>42</v>
      </c>
      <c r="B112" t="s">
        <v>307</v>
      </c>
    </row>
    <row r="113" spans="1:2" x14ac:dyDescent="0.35">
      <c r="A113" t="s">
        <v>308</v>
      </c>
      <c r="B113" t="s">
        <v>309</v>
      </c>
    </row>
    <row r="114" spans="1:2" x14ac:dyDescent="0.35">
      <c r="A114" t="s">
        <v>50</v>
      </c>
      <c r="B114" t="s">
        <v>310</v>
      </c>
    </row>
    <row r="115" spans="1:2" x14ac:dyDescent="0.35">
      <c r="A115" t="s">
        <v>41</v>
      </c>
      <c r="B115" t="s">
        <v>311</v>
      </c>
    </row>
    <row r="116" spans="1:2" x14ac:dyDescent="0.35">
      <c r="A116" t="s">
        <v>312</v>
      </c>
      <c r="B116" t="s">
        <v>313</v>
      </c>
    </row>
  </sheetData>
  <hyperlinks>
    <hyperlink ref="D1" r:id="rId1" xr:uid="{311AB87D-637D-47D3-AF7D-5335445AAAE3}"/>
    <hyperlink ref="E1" r:id="rId2" xr:uid="{E36EB159-2E5C-49D5-90CF-30D31AA9B4AB}"/>
    <hyperlink ref="F1" r:id="rId3" xr:uid="{B9BA4E0E-E688-42E9-841E-5BCE56D8EF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49353-2559-4097-A315-EDF3724EBD8B}">
  <dimension ref="A1:AI85"/>
  <sheetViews>
    <sheetView topLeftCell="A38" workbookViewId="0">
      <selection activeCell="C29" sqref="C29"/>
    </sheetView>
  </sheetViews>
  <sheetFormatPr defaultRowHeight="14.5" x14ac:dyDescent="0.35"/>
  <cols>
    <col min="1" max="1" width="22" customWidth="1"/>
    <col min="2" max="2" width="22.08984375" customWidth="1"/>
    <col min="3" max="3" width="23.90625" customWidth="1"/>
    <col min="4" max="4" width="27.7265625" bestFit="1" customWidth="1"/>
    <col min="5" max="12" width="8.7265625" customWidth="1"/>
    <col min="13" max="13" width="19" customWidth="1"/>
    <col min="14" max="26" width="8.7265625" customWidth="1"/>
    <col min="27" max="27" width="19" customWidth="1"/>
    <col min="28" max="34" width="8.7265625" customWidth="1"/>
    <col min="36" max="36" width="22.54296875" customWidth="1"/>
  </cols>
  <sheetData>
    <row r="1" spans="1:35" ht="39.5" x14ac:dyDescent="0.35">
      <c r="A1" s="27" t="s">
        <v>106</v>
      </c>
      <c r="B1" s="28" t="s">
        <v>115</v>
      </c>
      <c r="C1" s="28" t="s">
        <v>351</v>
      </c>
      <c r="D1" s="29" t="s">
        <v>1</v>
      </c>
      <c r="E1" s="30" t="s">
        <v>323</v>
      </c>
      <c r="F1" s="29" t="s">
        <v>324</v>
      </c>
      <c r="G1" s="29" t="s">
        <v>325</v>
      </c>
      <c r="H1" s="29" t="s">
        <v>326</v>
      </c>
      <c r="I1" s="29" t="s">
        <v>327</v>
      </c>
      <c r="J1" s="29" t="s">
        <v>328</v>
      </c>
      <c r="K1" s="29" t="s">
        <v>329</v>
      </c>
      <c r="L1" s="29" t="s">
        <v>330</v>
      </c>
      <c r="M1" s="31" t="s">
        <v>103</v>
      </c>
      <c r="N1" s="29" t="s">
        <v>331</v>
      </c>
      <c r="O1" s="29" t="s">
        <v>332</v>
      </c>
      <c r="P1" s="29" t="s">
        <v>333</v>
      </c>
      <c r="Q1" s="29" t="s">
        <v>334</v>
      </c>
      <c r="R1" s="29" t="s">
        <v>335</v>
      </c>
      <c r="S1" s="29" t="s">
        <v>336</v>
      </c>
      <c r="T1" s="29" t="s">
        <v>337</v>
      </c>
      <c r="U1" s="29" t="s">
        <v>338</v>
      </c>
      <c r="V1" s="29" t="s">
        <v>339</v>
      </c>
      <c r="W1" s="29" t="s">
        <v>340</v>
      </c>
      <c r="X1" s="29" t="s">
        <v>341</v>
      </c>
      <c r="Y1" s="29" t="s">
        <v>342</v>
      </c>
      <c r="Z1" s="29" t="s">
        <v>343</v>
      </c>
      <c r="AA1" s="31" t="s">
        <v>104</v>
      </c>
      <c r="AB1" s="31" t="s">
        <v>83</v>
      </c>
      <c r="AC1" s="31" t="s">
        <v>84</v>
      </c>
      <c r="AD1" s="31" t="s">
        <v>85</v>
      </c>
      <c r="AE1" s="31" t="s">
        <v>86</v>
      </c>
      <c r="AF1" s="31" t="s">
        <v>87</v>
      </c>
      <c r="AG1" s="31" t="s">
        <v>88</v>
      </c>
      <c r="AH1" s="32" t="s">
        <v>93</v>
      </c>
      <c r="AI1" s="42"/>
    </row>
    <row r="2" spans="1:35" s="6" customFormat="1" x14ac:dyDescent="0.35">
      <c r="A2" s="33" t="s">
        <v>114</v>
      </c>
      <c r="B2" s="33" t="s">
        <v>316</v>
      </c>
      <c r="C2" s="33" t="s">
        <v>348</v>
      </c>
      <c r="D2" s="34" t="s">
        <v>55</v>
      </c>
      <c r="E2" s="35">
        <v>1827</v>
      </c>
      <c r="F2" s="35">
        <v>1910</v>
      </c>
      <c r="G2" s="35">
        <v>1713</v>
      </c>
      <c r="H2" s="35">
        <v>1797</v>
      </c>
      <c r="I2" s="35">
        <v>1754</v>
      </c>
      <c r="J2" s="35">
        <v>1955</v>
      </c>
      <c r="K2" s="35">
        <v>2080</v>
      </c>
      <c r="L2" s="35">
        <v>2477</v>
      </c>
      <c r="M2" s="36" cm="1">
        <f t="array" ref="M2">SUM(E2:L2/8)</f>
        <v>1939.125</v>
      </c>
      <c r="N2" s="35">
        <v>2200</v>
      </c>
      <c r="O2" s="35">
        <v>2388</v>
      </c>
      <c r="P2" s="35">
        <v>1988</v>
      </c>
      <c r="Q2" s="35">
        <v>2350</v>
      </c>
      <c r="R2" s="35">
        <v>2410</v>
      </c>
      <c r="S2" s="35">
        <v>2286</v>
      </c>
      <c r="T2" s="35">
        <v>2868</v>
      </c>
      <c r="U2" s="35">
        <v>2606</v>
      </c>
      <c r="V2" s="35">
        <v>3184</v>
      </c>
      <c r="W2" s="35">
        <v>2757</v>
      </c>
      <c r="X2" s="35">
        <v>3610</v>
      </c>
      <c r="Y2" s="35">
        <v>2982</v>
      </c>
      <c r="Z2" s="35">
        <v>3414</v>
      </c>
      <c r="AA2" s="36">
        <f t="shared" ref="AA2:AA32" si="0">SUM(N2:Z2)/13</f>
        <v>2695.6153846153848</v>
      </c>
      <c r="AB2" s="35">
        <v>5157</v>
      </c>
      <c r="AC2" s="35">
        <v>8266</v>
      </c>
      <c r="AD2" s="35">
        <v>8999</v>
      </c>
      <c r="AE2" s="35">
        <v>9914</v>
      </c>
      <c r="AF2" s="35">
        <v>12157</v>
      </c>
      <c r="AG2" s="35">
        <v>7197</v>
      </c>
      <c r="AH2" s="35">
        <v>44487</v>
      </c>
      <c r="AI2" s="43"/>
    </row>
    <row r="3" spans="1:35" s="6" customFormat="1" x14ac:dyDescent="0.35">
      <c r="A3" s="33" t="s">
        <v>114</v>
      </c>
      <c r="B3" s="33" t="s">
        <v>316</v>
      </c>
      <c r="C3" s="33" t="s">
        <v>349</v>
      </c>
      <c r="D3" s="34" t="s">
        <v>46</v>
      </c>
      <c r="E3" s="35">
        <v>956</v>
      </c>
      <c r="F3" s="35">
        <v>1091</v>
      </c>
      <c r="G3" s="35">
        <v>1115</v>
      </c>
      <c r="H3" s="35">
        <v>1108</v>
      </c>
      <c r="I3" s="35">
        <v>953</v>
      </c>
      <c r="J3" s="35">
        <v>1279</v>
      </c>
      <c r="K3" s="35">
        <v>1622</v>
      </c>
      <c r="L3" s="35">
        <v>2360</v>
      </c>
      <c r="M3" s="36" cm="1">
        <f t="array" ref="M3">SUM(E3:L3/8)</f>
        <v>1310.5</v>
      </c>
      <c r="N3" s="35">
        <v>884</v>
      </c>
      <c r="O3" s="35">
        <v>751</v>
      </c>
      <c r="P3" s="35">
        <v>970</v>
      </c>
      <c r="Q3" s="35">
        <v>1038</v>
      </c>
      <c r="R3" s="35">
        <v>1212</v>
      </c>
      <c r="S3" s="35">
        <v>282</v>
      </c>
      <c r="T3" s="35">
        <v>1371</v>
      </c>
      <c r="U3" s="35">
        <v>689</v>
      </c>
      <c r="V3" s="35">
        <v>875</v>
      </c>
      <c r="W3" s="35">
        <v>999</v>
      </c>
      <c r="X3" s="35">
        <v>1800</v>
      </c>
      <c r="Y3" s="35">
        <v>2303</v>
      </c>
      <c r="Z3" s="35">
        <v>2148</v>
      </c>
      <c r="AA3" s="36">
        <f t="shared" si="0"/>
        <v>1178.6153846153845</v>
      </c>
      <c r="AB3" s="35">
        <v>4418</v>
      </c>
      <c r="AC3" s="35">
        <v>6235</v>
      </c>
      <c r="AD3" s="35">
        <v>3865</v>
      </c>
      <c r="AE3" s="35">
        <v>4903</v>
      </c>
      <c r="AF3" s="35">
        <v>4363</v>
      </c>
      <c r="AG3" s="35">
        <v>4010</v>
      </c>
      <c r="AH3" s="35">
        <v>23784</v>
      </c>
      <c r="AI3" s="43"/>
    </row>
    <row r="4" spans="1:35" s="6" customFormat="1" x14ac:dyDescent="0.35">
      <c r="A4" s="33" t="s">
        <v>114</v>
      </c>
      <c r="B4" s="33" t="s">
        <v>316</v>
      </c>
      <c r="C4" s="34" t="s">
        <v>52</v>
      </c>
      <c r="D4" s="34" t="s">
        <v>52</v>
      </c>
      <c r="E4" s="35">
        <v>2596</v>
      </c>
      <c r="F4" s="35">
        <v>2378</v>
      </c>
      <c r="G4" s="35">
        <v>2035</v>
      </c>
      <c r="H4" s="35">
        <v>2268</v>
      </c>
      <c r="I4" s="35">
        <v>2130</v>
      </c>
      <c r="J4" s="35">
        <v>2315</v>
      </c>
      <c r="K4" s="35">
        <v>2113</v>
      </c>
      <c r="L4" s="35">
        <v>1895</v>
      </c>
      <c r="M4" s="36" cm="1">
        <f t="array" ref="M4">SUM(E4:L4/8)</f>
        <v>2216.25</v>
      </c>
      <c r="N4" s="35">
        <v>1254</v>
      </c>
      <c r="O4" s="35">
        <v>1065</v>
      </c>
      <c r="P4" s="35">
        <v>990</v>
      </c>
      <c r="Q4" s="35">
        <v>1237</v>
      </c>
      <c r="R4" s="35">
        <v>1280</v>
      </c>
      <c r="S4" s="35">
        <v>1050</v>
      </c>
      <c r="T4" s="35">
        <v>1343</v>
      </c>
      <c r="U4" s="35">
        <v>1089</v>
      </c>
      <c r="V4" s="35">
        <v>1393</v>
      </c>
      <c r="W4" s="35">
        <v>1162</v>
      </c>
      <c r="X4" s="35">
        <v>1144</v>
      </c>
      <c r="Y4" s="35">
        <v>858</v>
      </c>
      <c r="Z4" s="35">
        <v>1123</v>
      </c>
      <c r="AA4" s="36">
        <f t="shared" si="0"/>
        <v>1152.9230769230769</v>
      </c>
      <c r="AB4" s="35">
        <v>9277</v>
      </c>
      <c r="AC4" s="35">
        <v>8453</v>
      </c>
      <c r="AD4" s="35">
        <v>4678</v>
      </c>
      <c r="AE4" s="35">
        <v>4910</v>
      </c>
      <c r="AF4" s="35">
        <v>4788</v>
      </c>
      <c r="AG4" s="35">
        <v>4519</v>
      </c>
      <c r="AH4" s="35">
        <v>32106</v>
      </c>
      <c r="AI4" s="43"/>
    </row>
    <row r="5" spans="1:35" s="6" customFormat="1" x14ac:dyDescent="0.35">
      <c r="A5" s="33" t="s">
        <v>116</v>
      </c>
      <c r="B5" s="33" t="s">
        <v>107</v>
      </c>
      <c r="C5" s="34" t="s">
        <v>2</v>
      </c>
      <c r="D5" s="34" t="s">
        <v>2</v>
      </c>
      <c r="E5" s="35">
        <v>579</v>
      </c>
      <c r="F5" s="35">
        <v>712</v>
      </c>
      <c r="G5" s="35">
        <v>661</v>
      </c>
      <c r="H5" s="35">
        <v>671</v>
      </c>
      <c r="I5" s="35">
        <v>704</v>
      </c>
      <c r="J5" s="35">
        <v>623</v>
      </c>
      <c r="K5" s="35">
        <v>794</v>
      </c>
      <c r="L5" s="35">
        <v>714</v>
      </c>
      <c r="M5" s="36" cm="1">
        <f t="array" ref="M5">SUM(E5:L5/8)</f>
        <v>682.25</v>
      </c>
      <c r="N5" s="35">
        <v>835</v>
      </c>
      <c r="O5" s="35">
        <v>889</v>
      </c>
      <c r="P5" s="35">
        <v>696</v>
      </c>
      <c r="Q5" s="35">
        <v>780</v>
      </c>
      <c r="R5" s="35">
        <v>834</v>
      </c>
      <c r="S5" s="35">
        <v>864</v>
      </c>
      <c r="T5" s="35">
        <v>974</v>
      </c>
      <c r="U5" s="35">
        <v>743</v>
      </c>
      <c r="V5" s="35">
        <v>892</v>
      </c>
      <c r="W5" s="35">
        <v>869</v>
      </c>
      <c r="X5" s="35">
        <v>1176</v>
      </c>
      <c r="Y5" s="35">
        <v>909</v>
      </c>
      <c r="Z5" s="35">
        <v>1095</v>
      </c>
      <c r="AA5" s="36">
        <f t="shared" si="0"/>
        <v>888.92307692307691</v>
      </c>
      <c r="AB5" s="35">
        <v>2475</v>
      </c>
      <c r="AC5" s="35">
        <v>2814</v>
      </c>
      <c r="AD5" s="35">
        <v>3336</v>
      </c>
      <c r="AE5" s="35">
        <v>3452</v>
      </c>
      <c r="AF5" s="35">
        <v>3680</v>
      </c>
      <c r="AG5" s="35">
        <v>2377</v>
      </c>
      <c r="AH5" s="35">
        <v>15759</v>
      </c>
      <c r="AI5" s="43"/>
    </row>
    <row r="6" spans="1:35" s="6" customFormat="1" x14ac:dyDescent="0.35">
      <c r="A6" s="33" t="s">
        <v>114</v>
      </c>
      <c r="B6" s="33" t="s">
        <v>316</v>
      </c>
      <c r="C6" s="33" t="s">
        <v>350</v>
      </c>
      <c r="D6" s="34" t="s">
        <v>80</v>
      </c>
      <c r="E6" s="35">
        <v>5</v>
      </c>
      <c r="F6" s="35">
        <v>8</v>
      </c>
      <c r="G6" s="35">
        <v>4</v>
      </c>
      <c r="H6" s="35">
        <v>6</v>
      </c>
      <c r="I6" s="35">
        <v>3</v>
      </c>
      <c r="J6" s="35">
        <v>0</v>
      </c>
      <c r="K6" s="35">
        <v>10</v>
      </c>
      <c r="L6" s="35">
        <v>0</v>
      </c>
      <c r="M6" s="36" cm="1">
        <f t="array" ref="M6">SUM(E6:L6/8)</f>
        <v>4.5</v>
      </c>
      <c r="N6" s="35">
        <v>597</v>
      </c>
      <c r="O6" s="35">
        <v>540</v>
      </c>
      <c r="P6" s="35">
        <v>598</v>
      </c>
      <c r="Q6" s="35">
        <v>709</v>
      </c>
      <c r="R6" s="35">
        <v>905</v>
      </c>
      <c r="S6" s="35">
        <v>691</v>
      </c>
      <c r="T6" s="35">
        <v>1131</v>
      </c>
      <c r="U6" s="35">
        <v>803</v>
      </c>
      <c r="V6" s="35">
        <v>1198</v>
      </c>
      <c r="W6" s="35">
        <v>878</v>
      </c>
      <c r="X6" s="35">
        <v>1036</v>
      </c>
      <c r="Y6" s="35">
        <v>839</v>
      </c>
      <c r="Z6" s="35">
        <v>1008</v>
      </c>
      <c r="AA6" s="36">
        <f t="shared" si="0"/>
        <v>841</v>
      </c>
      <c r="AB6" s="35">
        <v>23</v>
      </c>
      <c r="AC6" s="35">
        <v>13</v>
      </c>
      <c r="AD6" s="35">
        <v>1</v>
      </c>
      <c r="AE6" s="35">
        <v>5</v>
      </c>
      <c r="AF6" s="35">
        <v>5</v>
      </c>
      <c r="AG6" s="35">
        <v>10</v>
      </c>
      <c r="AH6" s="35">
        <v>57</v>
      </c>
      <c r="AI6" s="43"/>
    </row>
    <row r="7" spans="1:35" s="6" customFormat="1" x14ac:dyDescent="0.35">
      <c r="A7" s="33" t="s">
        <v>114</v>
      </c>
      <c r="B7" s="33" t="s">
        <v>316</v>
      </c>
      <c r="C7" s="33" t="s">
        <v>350</v>
      </c>
      <c r="D7" s="34" t="s">
        <v>59</v>
      </c>
      <c r="E7" s="35">
        <v>72</v>
      </c>
      <c r="F7" s="35">
        <v>40</v>
      </c>
      <c r="G7" s="35">
        <v>58</v>
      </c>
      <c r="H7" s="35">
        <v>531</v>
      </c>
      <c r="I7" s="35">
        <v>72</v>
      </c>
      <c r="J7" s="35">
        <v>1354</v>
      </c>
      <c r="K7" s="35">
        <v>293</v>
      </c>
      <c r="L7" s="35">
        <v>127</v>
      </c>
      <c r="M7" s="36" cm="1">
        <f t="array" ref="M7">SUM(E7:L7/8)</f>
        <v>318.375</v>
      </c>
      <c r="N7" s="35">
        <v>400</v>
      </c>
      <c r="O7" s="35">
        <v>1190</v>
      </c>
      <c r="P7" s="35">
        <v>184</v>
      </c>
      <c r="Q7" s="35">
        <v>525</v>
      </c>
      <c r="R7" s="35">
        <v>1279</v>
      </c>
      <c r="S7" s="35">
        <v>139</v>
      </c>
      <c r="T7" s="35">
        <v>812</v>
      </c>
      <c r="U7" s="35">
        <v>1294</v>
      </c>
      <c r="V7" s="35">
        <v>823</v>
      </c>
      <c r="W7" s="35">
        <v>835</v>
      </c>
      <c r="X7" s="35">
        <v>409</v>
      </c>
      <c r="Y7" s="35">
        <v>1523</v>
      </c>
      <c r="Z7" s="35">
        <v>354</v>
      </c>
      <c r="AA7" s="36">
        <f t="shared" si="0"/>
        <v>751.30769230769226</v>
      </c>
      <c r="AB7" s="35">
        <v>701</v>
      </c>
      <c r="AC7" s="35">
        <v>1846</v>
      </c>
      <c r="AD7" s="35">
        <v>1913</v>
      </c>
      <c r="AE7" s="35">
        <v>2755</v>
      </c>
      <c r="AF7" s="35">
        <v>3361</v>
      </c>
      <c r="AG7" s="35">
        <v>2785</v>
      </c>
      <c r="AH7" s="35">
        <v>10576</v>
      </c>
      <c r="AI7" s="43"/>
    </row>
    <row r="8" spans="1:35" s="6" customFormat="1" x14ac:dyDescent="0.35">
      <c r="A8" s="33" t="s">
        <v>114</v>
      </c>
      <c r="B8" s="33" t="s">
        <v>8</v>
      </c>
      <c r="C8" s="34" t="s">
        <v>8</v>
      </c>
      <c r="D8" s="34" t="s">
        <v>8</v>
      </c>
      <c r="E8" s="35">
        <v>52</v>
      </c>
      <c r="F8" s="35">
        <v>87</v>
      </c>
      <c r="G8" s="35">
        <v>18</v>
      </c>
      <c r="H8" s="35">
        <v>241</v>
      </c>
      <c r="I8" s="35">
        <v>221</v>
      </c>
      <c r="J8" s="35">
        <v>386</v>
      </c>
      <c r="K8" s="35">
        <v>418</v>
      </c>
      <c r="L8" s="35">
        <v>709</v>
      </c>
      <c r="M8" s="36" cm="1">
        <f t="array" ref="M8">SUM(E8:L8/8)</f>
        <v>266.5</v>
      </c>
      <c r="N8" s="35">
        <v>491</v>
      </c>
      <c r="O8" s="35">
        <v>530</v>
      </c>
      <c r="P8" s="35">
        <v>493</v>
      </c>
      <c r="Q8" s="35">
        <v>569</v>
      </c>
      <c r="R8" s="35">
        <v>653</v>
      </c>
      <c r="S8" s="35">
        <v>606</v>
      </c>
      <c r="T8" s="35">
        <v>828</v>
      </c>
      <c r="U8" s="35">
        <v>702</v>
      </c>
      <c r="V8" s="35">
        <v>1027</v>
      </c>
      <c r="W8" s="35">
        <v>807</v>
      </c>
      <c r="X8" s="35">
        <v>841</v>
      </c>
      <c r="Y8" s="35">
        <v>742</v>
      </c>
      <c r="Z8" s="35">
        <v>1031</v>
      </c>
      <c r="AA8" s="36">
        <f t="shared" si="0"/>
        <v>716.92307692307691</v>
      </c>
      <c r="AB8" s="35">
        <v>498</v>
      </c>
      <c r="AC8" s="35">
        <v>1734</v>
      </c>
      <c r="AD8" s="35">
        <v>2198</v>
      </c>
      <c r="AE8" s="35">
        <v>2656</v>
      </c>
      <c r="AF8" s="35">
        <v>3377</v>
      </c>
      <c r="AG8" s="35">
        <v>1324</v>
      </c>
      <c r="AH8" s="35">
        <v>9073</v>
      </c>
      <c r="AI8" s="43"/>
    </row>
    <row r="9" spans="1:35" s="6" customFormat="1" x14ac:dyDescent="0.35">
      <c r="A9" s="33" t="s">
        <v>114</v>
      </c>
      <c r="B9" s="33" t="s">
        <v>315</v>
      </c>
      <c r="C9" s="33"/>
      <c r="D9" s="34" t="s">
        <v>56</v>
      </c>
      <c r="E9" s="35">
        <v>235</v>
      </c>
      <c r="F9" s="35">
        <v>252</v>
      </c>
      <c r="G9" s="35">
        <v>279</v>
      </c>
      <c r="H9" s="35">
        <v>280</v>
      </c>
      <c r="I9" s="35">
        <v>266</v>
      </c>
      <c r="J9" s="35">
        <v>250</v>
      </c>
      <c r="K9" s="35">
        <v>329</v>
      </c>
      <c r="L9" s="35">
        <v>389</v>
      </c>
      <c r="M9" s="36" cm="1">
        <f t="array" ref="M9">SUM(E9:L9/8)</f>
        <v>285</v>
      </c>
      <c r="N9" s="35">
        <v>434</v>
      </c>
      <c r="O9" s="35">
        <v>421</v>
      </c>
      <c r="P9" s="35">
        <v>508</v>
      </c>
      <c r="Q9" s="35">
        <v>444</v>
      </c>
      <c r="R9" s="35">
        <v>556</v>
      </c>
      <c r="S9" s="35">
        <v>617</v>
      </c>
      <c r="T9" s="35">
        <v>704</v>
      </c>
      <c r="U9" s="35">
        <v>660</v>
      </c>
      <c r="V9" s="35">
        <v>706</v>
      </c>
      <c r="W9" s="35">
        <v>631</v>
      </c>
      <c r="X9" s="35">
        <v>931</v>
      </c>
      <c r="Y9" s="35">
        <v>646</v>
      </c>
      <c r="Z9" s="35">
        <v>872</v>
      </c>
      <c r="AA9" s="36">
        <f t="shared" si="0"/>
        <v>625.38461538461536</v>
      </c>
      <c r="AB9" s="35">
        <v>1048</v>
      </c>
      <c r="AC9" s="35">
        <v>1734</v>
      </c>
      <c r="AD9" s="35">
        <v>1538</v>
      </c>
      <c r="AE9" s="35">
        <v>2321</v>
      </c>
      <c r="AF9" s="35">
        <v>2982</v>
      </c>
      <c r="AG9" s="35">
        <v>1302</v>
      </c>
      <c r="AH9" s="35">
        <v>9623</v>
      </c>
      <c r="AI9" s="37" t="s">
        <v>322</v>
      </c>
    </row>
    <row r="10" spans="1:35" s="6" customFormat="1" x14ac:dyDescent="0.35">
      <c r="A10" s="33" t="s">
        <v>114</v>
      </c>
      <c r="B10" s="33" t="s">
        <v>315</v>
      </c>
      <c r="C10" s="33" t="s">
        <v>354</v>
      </c>
      <c r="D10" s="34" t="s">
        <v>47</v>
      </c>
      <c r="E10" s="35">
        <v>449</v>
      </c>
      <c r="F10" s="35">
        <v>438</v>
      </c>
      <c r="G10" s="35">
        <v>352</v>
      </c>
      <c r="H10" s="35">
        <v>348</v>
      </c>
      <c r="I10" s="35">
        <v>278</v>
      </c>
      <c r="J10" s="35">
        <v>512</v>
      </c>
      <c r="K10" s="35">
        <v>346</v>
      </c>
      <c r="L10" s="35">
        <v>330</v>
      </c>
      <c r="M10" s="36" cm="1">
        <f t="array" ref="M10">SUM(E10:L10/8)</f>
        <v>381.625</v>
      </c>
      <c r="N10" s="35">
        <v>176</v>
      </c>
      <c r="O10" s="35">
        <v>802</v>
      </c>
      <c r="P10" s="35">
        <v>289</v>
      </c>
      <c r="Q10" s="35">
        <v>833</v>
      </c>
      <c r="R10" s="35">
        <v>762</v>
      </c>
      <c r="S10" s="35">
        <v>200</v>
      </c>
      <c r="T10" s="35">
        <v>386</v>
      </c>
      <c r="U10" s="35">
        <v>168</v>
      </c>
      <c r="V10" s="35">
        <v>368</v>
      </c>
      <c r="W10" s="35">
        <v>362</v>
      </c>
      <c r="X10" s="35">
        <v>233</v>
      </c>
      <c r="Y10" s="35">
        <v>346</v>
      </c>
      <c r="Z10" s="35">
        <v>231</v>
      </c>
      <c r="AA10" s="36">
        <f t="shared" si="0"/>
        <v>396.61538461538464</v>
      </c>
      <c r="AB10" s="35">
        <v>1587</v>
      </c>
      <c r="AC10" s="35">
        <v>1466</v>
      </c>
      <c r="AD10" s="35">
        <v>1422</v>
      </c>
      <c r="AE10" s="35">
        <v>2181</v>
      </c>
      <c r="AF10" s="35">
        <v>1161</v>
      </c>
      <c r="AG10" s="35">
        <v>1597</v>
      </c>
      <c r="AH10" s="35">
        <v>7818</v>
      </c>
      <c r="AI10" s="37"/>
    </row>
    <row r="11" spans="1:35" s="6" customFormat="1" x14ac:dyDescent="0.35">
      <c r="A11" s="33" t="s">
        <v>114</v>
      </c>
      <c r="B11" s="33" t="s">
        <v>316</v>
      </c>
      <c r="C11" s="33" t="s">
        <v>355</v>
      </c>
      <c r="D11" s="34" t="s">
        <v>73</v>
      </c>
      <c r="E11" s="35">
        <v>1</v>
      </c>
      <c r="F11" s="35">
        <v>8</v>
      </c>
      <c r="G11" s="35">
        <v>6</v>
      </c>
      <c r="H11" s="35">
        <v>7</v>
      </c>
      <c r="I11" s="35">
        <v>24</v>
      </c>
      <c r="J11" s="35">
        <v>4</v>
      </c>
      <c r="K11" s="35">
        <v>5</v>
      </c>
      <c r="L11" s="35">
        <v>22</v>
      </c>
      <c r="M11" s="36" cm="1">
        <f t="array" ref="M11">SUM(E11:L11/8)</f>
        <v>9.625</v>
      </c>
      <c r="N11" s="35">
        <v>224</v>
      </c>
      <c r="O11" s="35">
        <v>216</v>
      </c>
      <c r="P11" s="35">
        <v>190</v>
      </c>
      <c r="Q11" s="35">
        <v>260</v>
      </c>
      <c r="R11" s="35">
        <v>329</v>
      </c>
      <c r="S11" s="35">
        <v>229</v>
      </c>
      <c r="T11" s="35">
        <v>372</v>
      </c>
      <c r="U11" s="35">
        <v>347</v>
      </c>
      <c r="V11" s="35">
        <v>458</v>
      </c>
      <c r="W11" s="35">
        <v>317</v>
      </c>
      <c r="X11" s="35">
        <v>476</v>
      </c>
      <c r="Y11" s="35">
        <v>441</v>
      </c>
      <c r="Z11" s="35">
        <v>521</v>
      </c>
      <c r="AA11" s="36">
        <f t="shared" si="0"/>
        <v>336.92307692307691</v>
      </c>
      <c r="AB11" s="35">
        <v>22</v>
      </c>
      <c r="AC11" s="35">
        <v>55</v>
      </c>
      <c r="AD11" s="35">
        <v>54</v>
      </c>
      <c r="AE11" s="35">
        <v>71</v>
      </c>
      <c r="AF11" s="35">
        <v>45</v>
      </c>
      <c r="AG11" s="35">
        <v>34</v>
      </c>
      <c r="AH11" s="35">
        <v>247</v>
      </c>
      <c r="AI11" s="37"/>
    </row>
    <row r="12" spans="1:35" s="6" customFormat="1" x14ac:dyDescent="0.35">
      <c r="A12" s="33" t="s">
        <v>114</v>
      </c>
      <c r="B12" s="33" t="s">
        <v>316</v>
      </c>
      <c r="C12" s="33" t="s">
        <v>353</v>
      </c>
      <c r="D12" s="34" t="s">
        <v>7</v>
      </c>
      <c r="E12" s="35">
        <v>150</v>
      </c>
      <c r="F12" s="35">
        <v>157</v>
      </c>
      <c r="G12" s="35">
        <v>112</v>
      </c>
      <c r="H12" s="35">
        <v>171</v>
      </c>
      <c r="I12" s="35">
        <v>132</v>
      </c>
      <c r="J12" s="35">
        <v>143</v>
      </c>
      <c r="K12" s="35">
        <v>163</v>
      </c>
      <c r="L12" s="35">
        <v>230</v>
      </c>
      <c r="M12" s="36" cm="1">
        <f t="array" ref="M12">SUM(E12:L12/8)</f>
        <v>157.25</v>
      </c>
      <c r="N12" s="35">
        <v>106</v>
      </c>
      <c r="O12" s="35">
        <v>114</v>
      </c>
      <c r="P12" s="35">
        <v>117</v>
      </c>
      <c r="Q12" s="35">
        <v>206</v>
      </c>
      <c r="R12" s="35">
        <v>213</v>
      </c>
      <c r="S12" s="35">
        <v>158</v>
      </c>
      <c r="T12" s="35">
        <v>192</v>
      </c>
      <c r="U12" s="35">
        <v>177</v>
      </c>
      <c r="V12" s="35">
        <v>201</v>
      </c>
      <c r="W12" s="35">
        <v>236</v>
      </c>
      <c r="X12" s="35">
        <v>225</v>
      </c>
      <c r="Y12" s="35">
        <v>226</v>
      </c>
      <c r="Z12" s="35">
        <v>194</v>
      </c>
      <c r="AA12" s="36">
        <f t="shared" si="0"/>
        <v>181.92307692307693</v>
      </c>
      <c r="AB12" s="35">
        <v>590</v>
      </c>
      <c r="AC12" s="35">
        <v>668</v>
      </c>
      <c r="AD12" s="35">
        <v>498</v>
      </c>
      <c r="AE12" s="35">
        <v>769</v>
      </c>
      <c r="AF12" s="35">
        <v>839</v>
      </c>
      <c r="AG12" s="35">
        <v>490</v>
      </c>
      <c r="AH12" s="35">
        <v>3364</v>
      </c>
      <c r="AI12" s="37"/>
    </row>
    <row r="13" spans="1:35" s="6" customFormat="1" x14ac:dyDescent="0.35">
      <c r="A13" s="33" t="s">
        <v>117</v>
      </c>
      <c r="B13" s="33" t="s">
        <v>110</v>
      </c>
      <c r="C13" s="33" t="s">
        <v>352</v>
      </c>
      <c r="D13" s="34" t="s">
        <v>29</v>
      </c>
      <c r="E13" s="35">
        <v>0</v>
      </c>
      <c r="F13" s="35">
        <v>0</v>
      </c>
      <c r="G13" s="35">
        <v>0</v>
      </c>
      <c r="H13" s="35">
        <v>0</v>
      </c>
      <c r="I13" s="35">
        <v>0</v>
      </c>
      <c r="J13" s="35">
        <v>14</v>
      </c>
      <c r="K13" s="35">
        <v>49</v>
      </c>
      <c r="L13" s="35">
        <v>50</v>
      </c>
      <c r="M13" s="36" cm="1">
        <f t="array" ref="M13">SUM(E13:L13/8)</f>
        <v>14.125</v>
      </c>
      <c r="N13" s="35">
        <v>92</v>
      </c>
      <c r="O13" s="35">
        <v>115</v>
      </c>
      <c r="P13" s="35">
        <v>120</v>
      </c>
      <c r="Q13" s="35">
        <v>134</v>
      </c>
      <c r="R13" s="35">
        <v>138</v>
      </c>
      <c r="S13" s="35">
        <v>135</v>
      </c>
      <c r="T13" s="35">
        <v>178</v>
      </c>
      <c r="U13" s="35">
        <v>166</v>
      </c>
      <c r="V13" s="35">
        <v>212</v>
      </c>
      <c r="W13" s="35">
        <v>203</v>
      </c>
      <c r="X13" s="35">
        <v>228</v>
      </c>
      <c r="Y13" s="35">
        <v>210</v>
      </c>
      <c r="Z13" s="35">
        <v>249</v>
      </c>
      <c r="AA13" s="36">
        <f t="shared" si="0"/>
        <v>167.69230769230768</v>
      </c>
      <c r="AB13" s="35">
        <v>0</v>
      </c>
      <c r="AC13" s="35">
        <v>113</v>
      </c>
      <c r="AD13" s="35">
        <v>780</v>
      </c>
      <c r="AE13" s="35">
        <v>1190</v>
      </c>
      <c r="AF13" s="35">
        <v>1598</v>
      </c>
      <c r="AG13" s="35">
        <v>657</v>
      </c>
      <c r="AH13" s="35">
        <v>3681</v>
      </c>
      <c r="AI13" s="37"/>
    </row>
    <row r="14" spans="1:35" s="6" customFormat="1" x14ac:dyDescent="0.35">
      <c r="A14" s="33" t="s">
        <v>114</v>
      </c>
      <c r="B14" s="33" t="s">
        <v>315</v>
      </c>
      <c r="C14" s="33" t="s">
        <v>41</v>
      </c>
      <c r="D14" s="34" t="s">
        <v>38</v>
      </c>
      <c r="E14" s="35">
        <v>0</v>
      </c>
      <c r="F14" s="35">
        <v>0</v>
      </c>
      <c r="G14" s="35">
        <v>0</v>
      </c>
      <c r="H14" s="35">
        <v>0</v>
      </c>
      <c r="I14" s="35">
        <v>0</v>
      </c>
      <c r="J14" s="35">
        <v>0</v>
      </c>
      <c r="K14" s="35">
        <v>0</v>
      </c>
      <c r="L14" s="35">
        <v>6</v>
      </c>
      <c r="M14" s="36" cm="1">
        <f t="array" ref="M14">SUM(E14:L14/8)</f>
        <v>0.75</v>
      </c>
      <c r="N14" s="35">
        <v>137</v>
      </c>
      <c r="O14" s="35">
        <v>136</v>
      </c>
      <c r="P14" s="35">
        <v>123</v>
      </c>
      <c r="Q14" s="35">
        <v>104</v>
      </c>
      <c r="R14" s="35">
        <v>177</v>
      </c>
      <c r="S14" s="35">
        <v>178</v>
      </c>
      <c r="T14" s="35">
        <v>212</v>
      </c>
      <c r="U14" s="35">
        <v>128</v>
      </c>
      <c r="V14" s="35">
        <v>161</v>
      </c>
      <c r="W14" s="35">
        <v>137</v>
      </c>
      <c r="X14" s="35">
        <v>218</v>
      </c>
      <c r="Y14" s="35">
        <v>202</v>
      </c>
      <c r="Z14" s="35">
        <v>192</v>
      </c>
      <c r="AA14" s="36">
        <f t="shared" si="0"/>
        <v>161.92307692307693</v>
      </c>
      <c r="AB14" s="35">
        <v>0</v>
      </c>
      <c r="AC14" s="35">
        <v>6</v>
      </c>
      <c r="AD14" s="35">
        <v>121</v>
      </c>
      <c r="AE14" s="35">
        <v>295</v>
      </c>
      <c r="AF14" s="35">
        <v>247</v>
      </c>
      <c r="AG14" s="35">
        <v>216</v>
      </c>
      <c r="AH14" s="35">
        <v>669</v>
      </c>
      <c r="AI14" s="37"/>
    </row>
    <row r="15" spans="1:35" s="6" customFormat="1" x14ac:dyDescent="0.35">
      <c r="A15" s="33" t="s">
        <v>114</v>
      </c>
      <c r="B15" s="33" t="s">
        <v>315</v>
      </c>
      <c r="C15" s="33" t="s">
        <v>28</v>
      </c>
      <c r="D15" s="34" t="s">
        <v>28</v>
      </c>
      <c r="E15" s="35">
        <v>0</v>
      </c>
      <c r="F15" s="35">
        <v>1317</v>
      </c>
      <c r="G15" s="35">
        <v>274</v>
      </c>
      <c r="H15" s="35">
        <v>8</v>
      </c>
      <c r="I15" s="35">
        <v>0</v>
      </c>
      <c r="J15" s="35">
        <v>1</v>
      </c>
      <c r="K15" s="35">
        <v>0</v>
      </c>
      <c r="L15" s="35">
        <v>10400</v>
      </c>
      <c r="M15" s="36" cm="1">
        <f t="array" ref="M15">SUM(E15:L15/8)</f>
        <v>1500</v>
      </c>
      <c r="N15" s="35">
        <v>0</v>
      </c>
      <c r="O15" s="35">
        <v>0</v>
      </c>
      <c r="P15" s="35">
        <v>1</v>
      </c>
      <c r="Q15" s="35">
        <v>0</v>
      </c>
      <c r="R15" s="35">
        <v>110</v>
      </c>
      <c r="S15" s="35">
        <v>32</v>
      </c>
      <c r="T15" s="35">
        <v>0</v>
      </c>
      <c r="U15" s="35">
        <v>87</v>
      </c>
      <c r="V15" s="35">
        <v>315</v>
      </c>
      <c r="W15" s="35">
        <v>446</v>
      </c>
      <c r="X15" s="35">
        <v>0</v>
      </c>
      <c r="Y15" s="35">
        <v>253</v>
      </c>
      <c r="Z15" s="35">
        <v>402</v>
      </c>
      <c r="AA15" s="36">
        <f t="shared" si="0"/>
        <v>126.61538461538461</v>
      </c>
      <c r="AB15" s="35">
        <v>1599</v>
      </c>
      <c r="AC15" s="35">
        <v>10401</v>
      </c>
      <c r="AD15" s="35">
        <v>4290</v>
      </c>
      <c r="AE15" s="35">
        <v>61</v>
      </c>
      <c r="AF15" s="35">
        <v>33</v>
      </c>
      <c r="AG15" s="35">
        <v>103</v>
      </c>
      <c r="AH15" s="35">
        <v>16384</v>
      </c>
      <c r="AI15" s="37"/>
    </row>
    <row r="16" spans="1:35" s="6" customFormat="1" x14ac:dyDescent="0.35">
      <c r="A16" s="33" t="s">
        <v>114</v>
      </c>
      <c r="B16" s="33" t="s">
        <v>316</v>
      </c>
      <c r="C16" s="34" t="s">
        <v>37</v>
      </c>
      <c r="D16" s="34" t="s">
        <v>37</v>
      </c>
      <c r="E16" s="35">
        <v>0</v>
      </c>
      <c r="F16" s="35">
        <v>0</v>
      </c>
      <c r="G16" s="35">
        <v>0</v>
      </c>
      <c r="H16" s="35">
        <v>1</v>
      </c>
      <c r="I16" s="35">
        <v>3</v>
      </c>
      <c r="J16" s="35">
        <v>0</v>
      </c>
      <c r="K16" s="35">
        <v>1</v>
      </c>
      <c r="L16" s="35">
        <v>6</v>
      </c>
      <c r="M16" s="36" cm="1">
        <f t="array" ref="M16">SUM(E16:L16/8)</f>
        <v>1.375</v>
      </c>
      <c r="N16" s="35">
        <v>29</v>
      </c>
      <c r="O16" s="35">
        <v>30</v>
      </c>
      <c r="P16" s="35">
        <v>33</v>
      </c>
      <c r="Q16" s="35">
        <v>55</v>
      </c>
      <c r="R16" s="35">
        <v>67</v>
      </c>
      <c r="S16" s="35">
        <v>66</v>
      </c>
      <c r="T16" s="35">
        <v>107</v>
      </c>
      <c r="U16" s="35">
        <v>94</v>
      </c>
      <c r="V16" s="35">
        <v>145</v>
      </c>
      <c r="W16" s="35">
        <v>129</v>
      </c>
      <c r="X16" s="35">
        <v>277</v>
      </c>
      <c r="Y16" s="35">
        <v>186</v>
      </c>
      <c r="Z16" s="35">
        <v>214</v>
      </c>
      <c r="AA16" s="36">
        <f t="shared" si="0"/>
        <v>110.15384615384616</v>
      </c>
      <c r="AB16" s="35">
        <v>1</v>
      </c>
      <c r="AC16" s="35">
        <v>4</v>
      </c>
      <c r="AD16" s="35">
        <v>0</v>
      </c>
      <c r="AE16" s="35">
        <v>0</v>
      </c>
      <c r="AF16" s="35">
        <v>0</v>
      </c>
      <c r="AG16" s="35">
        <v>0</v>
      </c>
      <c r="AH16" s="35">
        <v>15</v>
      </c>
      <c r="AI16" s="37" t="s">
        <v>317</v>
      </c>
    </row>
    <row r="17" spans="1:35" s="6" customFormat="1" x14ac:dyDescent="0.35">
      <c r="A17" s="33" t="s">
        <v>114</v>
      </c>
      <c r="B17" s="33" t="s">
        <v>315</v>
      </c>
      <c r="C17" s="34" t="s">
        <v>53</v>
      </c>
      <c r="D17" s="34" t="s">
        <v>53</v>
      </c>
      <c r="E17" s="35">
        <v>48</v>
      </c>
      <c r="F17" s="35">
        <v>57</v>
      </c>
      <c r="G17" s="35">
        <v>0</v>
      </c>
      <c r="H17" s="35">
        <v>0</v>
      </c>
      <c r="I17" s="35">
        <v>0</v>
      </c>
      <c r="J17" s="35">
        <v>0</v>
      </c>
      <c r="K17" s="35">
        <v>37</v>
      </c>
      <c r="L17" s="35">
        <v>50</v>
      </c>
      <c r="M17" s="36" cm="1">
        <f t="array" ref="M17">SUM(E17:L17/8)</f>
        <v>24</v>
      </c>
      <c r="N17" s="35">
        <v>71</v>
      </c>
      <c r="O17" s="35">
        <v>85</v>
      </c>
      <c r="P17" s="35">
        <v>82</v>
      </c>
      <c r="Q17" s="35">
        <v>76</v>
      </c>
      <c r="R17" s="35">
        <v>102</v>
      </c>
      <c r="S17" s="35">
        <v>80</v>
      </c>
      <c r="T17" s="35">
        <v>101</v>
      </c>
      <c r="U17" s="35">
        <v>85</v>
      </c>
      <c r="V17" s="35">
        <v>120</v>
      </c>
      <c r="W17" s="35">
        <v>113</v>
      </c>
      <c r="X17" s="35">
        <v>179</v>
      </c>
      <c r="Y17" s="35">
        <v>116</v>
      </c>
      <c r="Z17" s="35">
        <v>167</v>
      </c>
      <c r="AA17" s="36">
        <f t="shared" si="0"/>
        <v>105.92307692307692</v>
      </c>
      <c r="AB17" s="35">
        <v>105</v>
      </c>
      <c r="AC17" s="35">
        <v>87</v>
      </c>
      <c r="AD17" s="35">
        <v>341</v>
      </c>
      <c r="AE17" s="35">
        <v>359</v>
      </c>
      <c r="AF17" s="35">
        <v>497</v>
      </c>
      <c r="AG17" s="35">
        <v>247</v>
      </c>
      <c r="AH17" s="35">
        <v>1389</v>
      </c>
      <c r="AI17" s="43"/>
    </row>
    <row r="18" spans="1:35" s="6" customFormat="1" x14ac:dyDescent="0.35">
      <c r="A18" s="33" t="s">
        <v>118</v>
      </c>
      <c r="B18" s="33"/>
      <c r="C18" s="34" t="s">
        <v>71</v>
      </c>
      <c r="D18" s="34" t="s">
        <v>71</v>
      </c>
      <c r="E18" s="35">
        <v>0</v>
      </c>
      <c r="F18" s="35">
        <v>0</v>
      </c>
      <c r="G18" s="35">
        <v>0</v>
      </c>
      <c r="H18" s="35">
        <v>0</v>
      </c>
      <c r="I18" s="35">
        <v>2</v>
      </c>
      <c r="J18" s="35">
        <v>0</v>
      </c>
      <c r="K18" s="35">
        <v>0</v>
      </c>
      <c r="L18" s="35">
        <v>2</v>
      </c>
      <c r="M18" s="36" cm="1">
        <f t="array" ref="M18">SUM(E18:L18/8)</f>
        <v>0.5</v>
      </c>
      <c r="N18" s="35">
        <v>47</v>
      </c>
      <c r="O18" s="35">
        <v>43</v>
      </c>
      <c r="P18" s="35">
        <v>65</v>
      </c>
      <c r="Q18" s="35">
        <v>54</v>
      </c>
      <c r="R18" s="35">
        <v>60</v>
      </c>
      <c r="S18" s="35">
        <v>75</v>
      </c>
      <c r="T18" s="35">
        <v>89</v>
      </c>
      <c r="U18" s="35">
        <v>56</v>
      </c>
      <c r="V18" s="35">
        <v>52</v>
      </c>
      <c r="W18" s="35">
        <v>56</v>
      </c>
      <c r="X18" s="35">
        <v>126</v>
      </c>
      <c r="Y18" s="35">
        <v>368</v>
      </c>
      <c r="Z18" s="35">
        <v>146</v>
      </c>
      <c r="AA18" s="36">
        <f t="shared" si="0"/>
        <v>95.15384615384616</v>
      </c>
      <c r="AB18" s="35">
        <v>0</v>
      </c>
      <c r="AC18" s="35">
        <v>4</v>
      </c>
      <c r="AD18" s="35">
        <v>10</v>
      </c>
      <c r="AE18" s="35">
        <v>0</v>
      </c>
      <c r="AF18" s="35">
        <v>0</v>
      </c>
      <c r="AG18" s="35">
        <v>0</v>
      </c>
      <c r="AH18" s="35">
        <v>14</v>
      </c>
      <c r="AI18" s="43"/>
    </row>
    <row r="19" spans="1:35" s="6" customFormat="1" x14ac:dyDescent="0.35">
      <c r="A19" s="33" t="s">
        <v>118</v>
      </c>
      <c r="B19" s="33"/>
      <c r="C19" s="34" t="s">
        <v>3</v>
      </c>
      <c r="D19" s="34" t="s">
        <v>3</v>
      </c>
      <c r="E19" s="35">
        <v>22</v>
      </c>
      <c r="F19" s="35">
        <v>36</v>
      </c>
      <c r="G19" s="35">
        <v>0</v>
      </c>
      <c r="H19" s="35">
        <v>17</v>
      </c>
      <c r="I19" s="35">
        <v>24</v>
      </c>
      <c r="J19" s="35">
        <v>35</v>
      </c>
      <c r="K19" s="35">
        <v>26</v>
      </c>
      <c r="L19" s="35">
        <v>0</v>
      </c>
      <c r="M19" s="36" cm="1">
        <f t="array" ref="M19">SUM(E19:L19/8)</f>
        <v>20</v>
      </c>
      <c r="N19" s="35">
        <v>74</v>
      </c>
      <c r="O19" s="35">
        <v>64</v>
      </c>
      <c r="P19" s="35">
        <v>74</v>
      </c>
      <c r="Q19" s="35">
        <v>106</v>
      </c>
      <c r="R19" s="35">
        <v>111</v>
      </c>
      <c r="S19" s="35">
        <v>118</v>
      </c>
      <c r="T19" s="35">
        <v>86</v>
      </c>
      <c r="U19" s="35">
        <v>92</v>
      </c>
      <c r="V19" s="35">
        <v>102</v>
      </c>
      <c r="W19" s="35">
        <v>113</v>
      </c>
      <c r="X19" s="35">
        <v>138</v>
      </c>
      <c r="Y19" s="35">
        <v>91</v>
      </c>
      <c r="Z19" s="35">
        <v>67</v>
      </c>
      <c r="AA19" s="36">
        <f t="shared" si="0"/>
        <v>95.07692307692308</v>
      </c>
      <c r="AB19" s="35">
        <v>75</v>
      </c>
      <c r="AC19" s="35">
        <v>85</v>
      </c>
      <c r="AD19" s="35">
        <v>280</v>
      </c>
      <c r="AE19" s="35">
        <v>421</v>
      </c>
      <c r="AF19" s="35">
        <v>445</v>
      </c>
      <c r="AG19" s="35">
        <v>177</v>
      </c>
      <c r="AH19" s="35">
        <v>1306</v>
      </c>
      <c r="AI19" s="43"/>
    </row>
    <row r="20" spans="1:35" s="6" customFormat="1" x14ac:dyDescent="0.35">
      <c r="A20" s="33" t="s">
        <v>114</v>
      </c>
      <c r="B20" s="33" t="s">
        <v>315</v>
      </c>
      <c r="C20" s="34" t="s">
        <v>63</v>
      </c>
      <c r="D20" s="34" t="s">
        <v>63</v>
      </c>
      <c r="E20" s="35">
        <v>10</v>
      </c>
      <c r="F20" s="35">
        <v>16</v>
      </c>
      <c r="G20" s="35">
        <v>13</v>
      </c>
      <c r="H20" s="35">
        <v>8</v>
      </c>
      <c r="I20" s="35">
        <v>10</v>
      </c>
      <c r="J20" s="35">
        <v>10</v>
      </c>
      <c r="K20" s="35">
        <v>4</v>
      </c>
      <c r="L20" s="35">
        <v>11</v>
      </c>
      <c r="M20" s="36" cm="1">
        <f t="array" ref="M20">SUM(E20:L20/8)</f>
        <v>10.25</v>
      </c>
      <c r="N20" s="35">
        <v>61</v>
      </c>
      <c r="O20" s="35">
        <v>65</v>
      </c>
      <c r="P20" s="35">
        <v>59</v>
      </c>
      <c r="Q20" s="35">
        <v>80</v>
      </c>
      <c r="R20" s="35">
        <v>105</v>
      </c>
      <c r="S20" s="35">
        <v>79</v>
      </c>
      <c r="T20" s="35">
        <v>90</v>
      </c>
      <c r="U20" s="35">
        <v>92</v>
      </c>
      <c r="V20" s="35">
        <v>122</v>
      </c>
      <c r="W20" s="35">
        <v>80</v>
      </c>
      <c r="X20" s="35">
        <v>134</v>
      </c>
      <c r="Y20" s="35">
        <v>105</v>
      </c>
      <c r="Z20" s="35">
        <v>96</v>
      </c>
      <c r="AA20" s="36">
        <f t="shared" si="0"/>
        <v>89.84615384615384</v>
      </c>
      <c r="AB20" s="35">
        <v>47</v>
      </c>
      <c r="AC20" s="35">
        <v>35</v>
      </c>
      <c r="AD20" s="35">
        <v>2</v>
      </c>
      <c r="AE20" s="35">
        <v>5</v>
      </c>
      <c r="AF20" s="35">
        <v>6</v>
      </c>
      <c r="AG20" s="35">
        <v>10</v>
      </c>
      <c r="AH20" s="35">
        <v>95</v>
      </c>
      <c r="AI20" s="43"/>
    </row>
    <row r="21" spans="1:35" s="6" customFormat="1" x14ac:dyDescent="0.35">
      <c r="A21" s="33" t="s">
        <v>114</v>
      </c>
      <c r="B21" s="33" t="s">
        <v>8</v>
      </c>
      <c r="C21" s="34" t="s">
        <v>26</v>
      </c>
      <c r="D21" s="34" t="s">
        <v>26</v>
      </c>
      <c r="E21" s="35">
        <v>17</v>
      </c>
      <c r="F21" s="35">
        <v>23</v>
      </c>
      <c r="G21" s="35">
        <v>17</v>
      </c>
      <c r="H21" s="35">
        <v>25</v>
      </c>
      <c r="I21" s="35">
        <v>14</v>
      </c>
      <c r="J21" s="35">
        <v>21</v>
      </c>
      <c r="K21" s="35">
        <v>25</v>
      </c>
      <c r="L21" s="35">
        <v>17</v>
      </c>
      <c r="M21" s="36" cm="1">
        <f t="array" ref="M21">SUM(E21:L21/8)</f>
        <v>19.875</v>
      </c>
      <c r="N21" s="35">
        <v>611</v>
      </c>
      <c r="O21" s="35">
        <v>67</v>
      </c>
      <c r="P21" s="35">
        <v>15</v>
      </c>
      <c r="Q21" s="35">
        <v>23</v>
      </c>
      <c r="R21" s="35">
        <v>16</v>
      </c>
      <c r="S21" s="35">
        <v>6</v>
      </c>
      <c r="T21" s="35">
        <v>16</v>
      </c>
      <c r="U21" s="35">
        <v>9</v>
      </c>
      <c r="V21" s="35">
        <v>6</v>
      </c>
      <c r="W21" s="35">
        <v>4</v>
      </c>
      <c r="X21" s="35">
        <v>14</v>
      </c>
      <c r="Y21" s="35">
        <v>36</v>
      </c>
      <c r="Z21" s="35">
        <v>14</v>
      </c>
      <c r="AA21" s="36">
        <f t="shared" si="0"/>
        <v>64.384615384615387</v>
      </c>
      <c r="AB21" s="35">
        <v>82</v>
      </c>
      <c r="AC21" s="35">
        <v>77</v>
      </c>
      <c r="AD21" s="35">
        <v>87</v>
      </c>
      <c r="AE21" s="35">
        <v>90</v>
      </c>
      <c r="AF21" s="35">
        <v>87</v>
      </c>
      <c r="AG21" s="35">
        <v>53</v>
      </c>
      <c r="AH21" s="35">
        <v>423</v>
      </c>
      <c r="AI21" s="43"/>
    </row>
    <row r="22" spans="1:35" s="6" customFormat="1" x14ac:dyDescent="0.35">
      <c r="A22" s="33" t="s">
        <v>118</v>
      </c>
      <c r="B22" s="33"/>
      <c r="C22" s="34" t="s">
        <v>62</v>
      </c>
      <c r="D22" s="34" t="s">
        <v>62</v>
      </c>
      <c r="E22" s="35">
        <v>0</v>
      </c>
      <c r="F22" s="35">
        <v>0</v>
      </c>
      <c r="G22" s="35">
        <v>0</v>
      </c>
      <c r="H22" s="35">
        <v>0</v>
      </c>
      <c r="I22" s="35">
        <v>0</v>
      </c>
      <c r="J22" s="35">
        <v>0</v>
      </c>
      <c r="K22" s="35">
        <v>4</v>
      </c>
      <c r="L22" s="35">
        <v>2</v>
      </c>
      <c r="M22" s="36" cm="1">
        <f t="array" ref="M22">SUM(E22:L22/8)</f>
        <v>0.75</v>
      </c>
      <c r="N22" s="35">
        <v>35</v>
      </c>
      <c r="O22" s="35">
        <v>39</v>
      </c>
      <c r="P22" s="35">
        <v>49</v>
      </c>
      <c r="Q22" s="35">
        <v>41</v>
      </c>
      <c r="R22" s="35">
        <v>43</v>
      </c>
      <c r="S22" s="35">
        <v>57</v>
      </c>
      <c r="T22" s="35">
        <v>71</v>
      </c>
      <c r="U22" s="35">
        <v>61</v>
      </c>
      <c r="V22" s="35">
        <v>41</v>
      </c>
      <c r="W22" s="35">
        <v>46</v>
      </c>
      <c r="X22" s="35">
        <v>77</v>
      </c>
      <c r="Y22" s="35">
        <v>102</v>
      </c>
      <c r="Z22" s="35">
        <v>76</v>
      </c>
      <c r="AA22" s="36">
        <f t="shared" si="0"/>
        <v>56.769230769230766</v>
      </c>
      <c r="AB22" s="35">
        <v>0</v>
      </c>
      <c r="AC22" s="35">
        <v>6</v>
      </c>
      <c r="AD22" s="35">
        <v>14</v>
      </c>
      <c r="AE22" s="35">
        <v>14</v>
      </c>
      <c r="AF22" s="35">
        <v>17</v>
      </c>
      <c r="AG22" s="35">
        <v>46</v>
      </c>
      <c r="AH22" s="35">
        <v>51</v>
      </c>
      <c r="AI22" s="43"/>
    </row>
    <row r="23" spans="1:35" s="6" customFormat="1" x14ac:dyDescent="0.35">
      <c r="A23" s="33" t="s">
        <v>118</v>
      </c>
      <c r="B23" s="33"/>
      <c r="C23" s="34" t="s">
        <v>19</v>
      </c>
      <c r="D23" s="34" t="s">
        <v>19</v>
      </c>
      <c r="E23" s="35">
        <v>0</v>
      </c>
      <c r="F23" s="35">
        <v>0</v>
      </c>
      <c r="G23" s="35">
        <v>0</v>
      </c>
      <c r="H23" s="35">
        <v>0</v>
      </c>
      <c r="I23" s="35">
        <v>10</v>
      </c>
      <c r="J23" s="35">
        <v>0</v>
      </c>
      <c r="K23" s="35">
        <v>0</v>
      </c>
      <c r="L23" s="35">
        <v>0</v>
      </c>
      <c r="M23" s="36" cm="1">
        <f t="array" ref="M23">SUM(E23:L23/8)</f>
        <v>1.25</v>
      </c>
      <c r="N23" s="35">
        <v>57</v>
      </c>
      <c r="O23" s="35">
        <v>39</v>
      </c>
      <c r="P23" s="35">
        <v>94</v>
      </c>
      <c r="Q23" s="35">
        <v>47</v>
      </c>
      <c r="R23" s="35">
        <v>45</v>
      </c>
      <c r="S23" s="35">
        <v>57</v>
      </c>
      <c r="T23" s="35">
        <v>58</v>
      </c>
      <c r="U23" s="35">
        <v>52</v>
      </c>
      <c r="V23" s="35">
        <v>43</v>
      </c>
      <c r="W23" s="35">
        <v>52</v>
      </c>
      <c r="X23" s="35">
        <v>47</v>
      </c>
      <c r="Y23" s="35">
        <v>55</v>
      </c>
      <c r="Z23" s="35">
        <v>47</v>
      </c>
      <c r="AA23" s="36">
        <f t="shared" si="0"/>
        <v>53.307692307692307</v>
      </c>
      <c r="AB23" s="35">
        <v>0</v>
      </c>
      <c r="AC23" s="35">
        <v>10</v>
      </c>
      <c r="AD23" s="35">
        <v>1</v>
      </c>
      <c r="AE23" s="35">
        <v>0</v>
      </c>
      <c r="AF23" s="35">
        <v>0</v>
      </c>
      <c r="AG23" s="35">
        <v>0</v>
      </c>
      <c r="AH23" s="35">
        <v>11</v>
      </c>
      <c r="AI23" s="43"/>
    </row>
    <row r="24" spans="1:35" s="6" customFormat="1" x14ac:dyDescent="0.35">
      <c r="A24" s="33" t="s">
        <v>114</v>
      </c>
      <c r="B24" s="33" t="s">
        <v>316</v>
      </c>
      <c r="C24" s="34" t="s">
        <v>51</v>
      </c>
      <c r="D24" s="34" t="s">
        <v>51</v>
      </c>
      <c r="E24" s="35">
        <v>6</v>
      </c>
      <c r="F24" s="35">
        <v>4</v>
      </c>
      <c r="G24" s="35">
        <v>4</v>
      </c>
      <c r="H24" s="35">
        <v>1</v>
      </c>
      <c r="I24" s="35">
        <v>0</v>
      </c>
      <c r="J24" s="35">
        <v>0</v>
      </c>
      <c r="K24" s="35">
        <v>5</v>
      </c>
      <c r="L24" s="35">
        <v>74</v>
      </c>
      <c r="M24" s="36" cm="1">
        <f t="array" ref="M24">SUM(E24:L24/8)</f>
        <v>11.75</v>
      </c>
      <c r="N24" s="35">
        <v>28</v>
      </c>
      <c r="O24" s="35">
        <v>54</v>
      </c>
      <c r="P24" s="35">
        <v>42</v>
      </c>
      <c r="Q24" s="35">
        <v>68</v>
      </c>
      <c r="R24" s="35">
        <v>51</v>
      </c>
      <c r="S24" s="35">
        <v>53</v>
      </c>
      <c r="T24" s="35">
        <v>72</v>
      </c>
      <c r="U24" s="35">
        <v>44</v>
      </c>
      <c r="V24" s="35">
        <v>81</v>
      </c>
      <c r="W24" s="35">
        <v>19</v>
      </c>
      <c r="X24" s="35">
        <v>27</v>
      </c>
      <c r="Y24" s="35">
        <v>73</v>
      </c>
      <c r="Z24" s="35">
        <v>68</v>
      </c>
      <c r="AA24" s="36">
        <f t="shared" si="0"/>
        <v>52.307692307692307</v>
      </c>
      <c r="AB24" s="35">
        <v>15</v>
      </c>
      <c r="AC24" s="35">
        <v>79</v>
      </c>
      <c r="AD24" s="35">
        <v>190</v>
      </c>
      <c r="AE24" s="35">
        <v>244</v>
      </c>
      <c r="AF24" s="35">
        <v>161</v>
      </c>
      <c r="AG24" s="35">
        <v>133</v>
      </c>
      <c r="AH24" s="35">
        <v>689</v>
      </c>
      <c r="AI24" s="43"/>
    </row>
    <row r="25" spans="1:35" s="6" customFormat="1" x14ac:dyDescent="0.35">
      <c r="A25" s="33" t="s">
        <v>118</v>
      </c>
      <c r="B25" s="33"/>
      <c r="C25" s="34" t="s">
        <v>75</v>
      </c>
      <c r="D25" s="34" t="s">
        <v>75</v>
      </c>
      <c r="E25" s="35">
        <v>0</v>
      </c>
      <c r="F25" s="35">
        <v>0</v>
      </c>
      <c r="G25" s="35">
        <v>0</v>
      </c>
      <c r="H25" s="35">
        <v>0</v>
      </c>
      <c r="I25" s="35">
        <v>0</v>
      </c>
      <c r="J25" s="35">
        <v>0</v>
      </c>
      <c r="K25" s="35">
        <v>0</v>
      </c>
      <c r="L25" s="35">
        <v>0</v>
      </c>
      <c r="M25" s="36" cm="1">
        <f t="array" ref="M25">SUM(E25:L25/8)</f>
        <v>0</v>
      </c>
      <c r="N25" s="35">
        <v>20</v>
      </c>
      <c r="O25" s="35">
        <v>21</v>
      </c>
      <c r="P25" s="35">
        <v>21</v>
      </c>
      <c r="Q25" s="35">
        <v>29</v>
      </c>
      <c r="R25" s="35">
        <v>43</v>
      </c>
      <c r="S25" s="35">
        <v>41</v>
      </c>
      <c r="T25" s="35">
        <v>44</v>
      </c>
      <c r="U25" s="35">
        <v>103</v>
      </c>
      <c r="V25" s="35">
        <v>71</v>
      </c>
      <c r="W25" s="35">
        <v>82</v>
      </c>
      <c r="X25" s="35">
        <v>82</v>
      </c>
      <c r="Y25" s="35">
        <v>95</v>
      </c>
      <c r="Z25" s="35">
        <v>12</v>
      </c>
      <c r="AA25" s="36">
        <f t="shared" si="0"/>
        <v>51.07692307692308</v>
      </c>
      <c r="AB25" s="35">
        <v>0</v>
      </c>
      <c r="AC25" s="35">
        <v>0</v>
      </c>
      <c r="AD25" s="35">
        <v>2</v>
      </c>
      <c r="AE25" s="35">
        <v>1</v>
      </c>
      <c r="AF25" s="35">
        <v>2</v>
      </c>
      <c r="AG25" s="35">
        <v>0</v>
      </c>
      <c r="AH25" s="35">
        <v>5</v>
      </c>
      <c r="AI25" s="43"/>
    </row>
    <row r="26" spans="1:35" s="6" customFormat="1" x14ac:dyDescent="0.35">
      <c r="A26" s="33" t="s">
        <v>114</v>
      </c>
      <c r="B26" s="33" t="s">
        <v>315</v>
      </c>
      <c r="C26" s="34" t="s">
        <v>21</v>
      </c>
      <c r="D26" s="34" t="s">
        <v>21</v>
      </c>
      <c r="E26" s="35">
        <v>2</v>
      </c>
      <c r="F26" s="35">
        <v>0</v>
      </c>
      <c r="G26" s="35">
        <v>0</v>
      </c>
      <c r="H26" s="35">
        <v>0</v>
      </c>
      <c r="I26" s="35">
        <v>0</v>
      </c>
      <c r="J26" s="35">
        <v>0</v>
      </c>
      <c r="K26" s="35">
        <v>2</v>
      </c>
      <c r="L26" s="35">
        <v>0</v>
      </c>
      <c r="M26" s="36" cm="1">
        <f t="array" ref="M26">SUM(E26:L26/8)</f>
        <v>0.5</v>
      </c>
      <c r="N26" s="35">
        <v>46</v>
      </c>
      <c r="O26" s="35">
        <v>56</v>
      </c>
      <c r="P26" s="35">
        <v>59</v>
      </c>
      <c r="Q26" s="35">
        <v>65</v>
      </c>
      <c r="R26" s="35">
        <v>72</v>
      </c>
      <c r="S26" s="35">
        <v>67</v>
      </c>
      <c r="T26" s="35">
        <v>65</v>
      </c>
      <c r="U26" s="35">
        <v>52</v>
      </c>
      <c r="V26" s="35">
        <v>50</v>
      </c>
      <c r="W26" s="35">
        <v>38</v>
      </c>
      <c r="X26" s="35">
        <v>51</v>
      </c>
      <c r="Y26" s="35">
        <v>8</v>
      </c>
      <c r="Z26" s="35">
        <v>15</v>
      </c>
      <c r="AA26" s="36">
        <f t="shared" si="0"/>
        <v>49.53846153846154</v>
      </c>
      <c r="AB26" s="35">
        <v>2</v>
      </c>
      <c r="AC26" s="35">
        <v>2</v>
      </c>
      <c r="AD26" s="35">
        <v>1</v>
      </c>
      <c r="AE26" s="35">
        <v>0</v>
      </c>
      <c r="AF26" s="35">
        <v>1</v>
      </c>
      <c r="AG26" s="35">
        <v>3</v>
      </c>
      <c r="AH26" s="35">
        <v>6</v>
      </c>
      <c r="AI26" s="43"/>
    </row>
    <row r="27" spans="1:35" s="6" customFormat="1" x14ac:dyDescent="0.35">
      <c r="A27" s="33" t="s">
        <v>118</v>
      </c>
      <c r="B27" s="33"/>
      <c r="C27" s="34" t="s">
        <v>22</v>
      </c>
      <c r="D27" s="34" t="s">
        <v>22</v>
      </c>
      <c r="E27" s="35">
        <v>0</v>
      </c>
      <c r="F27" s="35">
        <v>0</v>
      </c>
      <c r="G27" s="35">
        <v>24</v>
      </c>
      <c r="H27" s="35">
        <v>0</v>
      </c>
      <c r="I27" s="35">
        <v>0</v>
      </c>
      <c r="J27" s="35">
        <v>0</v>
      </c>
      <c r="K27" s="35">
        <v>0</v>
      </c>
      <c r="L27" s="35">
        <v>22</v>
      </c>
      <c r="M27" s="36" cm="1">
        <f t="array" ref="M27">SUM(E27:L27/8)</f>
        <v>5.75</v>
      </c>
      <c r="N27" s="35">
        <v>92</v>
      </c>
      <c r="O27" s="35">
        <v>3</v>
      </c>
      <c r="P27" s="35">
        <v>33</v>
      </c>
      <c r="Q27" s="35">
        <v>33</v>
      </c>
      <c r="R27" s="35">
        <v>62</v>
      </c>
      <c r="S27" s="35">
        <v>8</v>
      </c>
      <c r="T27" s="35">
        <v>52</v>
      </c>
      <c r="U27" s="35">
        <v>11</v>
      </c>
      <c r="V27" s="35">
        <v>153</v>
      </c>
      <c r="W27" s="35">
        <v>15</v>
      </c>
      <c r="X27" s="35">
        <v>80</v>
      </c>
      <c r="Y27" s="35">
        <v>6</v>
      </c>
      <c r="Z27" s="35">
        <v>74</v>
      </c>
      <c r="AA27" s="36">
        <f t="shared" si="0"/>
        <v>47.846153846153847</v>
      </c>
      <c r="AB27" s="35">
        <v>24</v>
      </c>
      <c r="AC27" s="35">
        <v>22</v>
      </c>
      <c r="AD27" s="35">
        <v>30</v>
      </c>
      <c r="AE27" s="35">
        <v>34</v>
      </c>
      <c r="AF27" s="35">
        <v>22</v>
      </c>
      <c r="AG27" s="35">
        <v>5</v>
      </c>
      <c r="AH27" s="35">
        <v>132</v>
      </c>
      <c r="AI27" s="43"/>
    </row>
    <row r="28" spans="1:35" s="6" customFormat="1" x14ac:dyDescent="0.35">
      <c r="A28" s="33" t="s">
        <v>118</v>
      </c>
      <c r="B28" s="33"/>
      <c r="C28" s="34" t="s">
        <v>11</v>
      </c>
      <c r="D28" s="34" t="s">
        <v>11</v>
      </c>
      <c r="E28" s="35">
        <v>43</v>
      </c>
      <c r="F28" s="35">
        <v>33</v>
      </c>
      <c r="G28" s="35">
        <v>29</v>
      </c>
      <c r="H28" s="35">
        <v>34</v>
      </c>
      <c r="I28" s="35">
        <v>37</v>
      </c>
      <c r="J28" s="35">
        <v>32</v>
      </c>
      <c r="K28" s="35">
        <v>32</v>
      </c>
      <c r="L28" s="35">
        <v>45</v>
      </c>
      <c r="M28" s="36" cm="1">
        <f t="array" ref="M28">SUM(E28:L28/8)</f>
        <v>35.625</v>
      </c>
      <c r="N28" s="35">
        <v>40</v>
      </c>
      <c r="O28" s="35">
        <v>30</v>
      </c>
      <c r="P28" s="35">
        <v>27</v>
      </c>
      <c r="Q28" s="35">
        <v>49</v>
      </c>
      <c r="R28" s="35">
        <v>50</v>
      </c>
      <c r="S28" s="35">
        <v>53</v>
      </c>
      <c r="T28" s="35">
        <v>30</v>
      </c>
      <c r="U28" s="35">
        <v>43</v>
      </c>
      <c r="V28" s="35">
        <v>49</v>
      </c>
      <c r="W28" s="35">
        <v>63</v>
      </c>
      <c r="X28" s="35">
        <v>60</v>
      </c>
      <c r="Y28" s="35">
        <v>57</v>
      </c>
      <c r="Z28" s="35">
        <v>48</v>
      </c>
      <c r="AA28" s="36">
        <f t="shared" si="0"/>
        <v>46.07692307692308</v>
      </c>
      <c r="AB28" s="35">
        <v>139</v>
      </c>
      <c r="AC28" s="35">
        <v>147</v>
      </c>
      <c r="AD28" s="35">
        <v>144</v>
      </c>
      <c r="AE28" s="35">
        <v>182</v>
      </c>
      <c r="AF28" s="35">
        <v>215</v>
      </c>
      <c r="AG28" s="35">
        <v>130</v>
      </c>
      <c r="AH28" s="35">
        <v>827</v>
      </c>
      <c r="AI28" s="43"/>
    </row>
    <row r="29" spans="1:35" s="6" customFormat="1" x14ac:dyDescent="0.35">
      <c r="A29" s="33" t="s">
        <v>118</v>
      </c>
      <c r="B29" s="33"/>
      <c r="C29" s="34" t="s">
        <v>35</v>
      </c>
      <c r="D29" s="34" t="s">
        <v>35</v>
      </c>
      <c r="E29" s="35">
        <v>0</v>
      </c>
      <c r="F29" s="35">
        <v>0</v>
      </c>
      <c r="G29" s="35">
        <v>0</v>
      </c>
      <c r="H29" s="35">
        <v>0</v>
      </c>
      <c r="I29" s="35">
        <v>0</v>
      </c>
      <c r="J29" s="35">
        <v>0</v>
      </c>
      <c r="K29" s="35">
        <v>0</v>
      </c>
      <c r="L29" s="35">
        <v>0</v>
      </c>
      <c r="M29" s="36" cm="1">
        <f t="array" ref="M29">SUM(E29:L29/8)</f>
        <v>0</v>
      </c>
      <c r="N29" s="35">
        <v>42</v>
      </c>
      <c r="O29" s="35">
        <v>29</v>
      </c>
      <c r="P29" s="35">
        <v>28</v>
      </c>
      <c r="Q29" s="35">
        <v>50</v>
      </c>
      <c r="R29" s="35">
        <v>41</v>
      </c>
      <c r="S29" s="35">
        <v>44</v>
      </c>
      <c r="T29" s="35">
        <v>38</v>
      </c>
      <c r="U29" s="35">
        <v>49</v>
      </c>
      <c r="V29" s="35">
        <v>57</v>
      </c>
      <c r="W29" s="35">
        <v>72</v>
      </c>
      <c r="X29" s="35">
        <v>69</v>
      </c>
      <c r="Y29" s="35">
        <v>22</v>
      </c>
      <c r="Z29" s="35">
        <v>30</v>
      </c>
      <c r="AA29" s="36">
        <f t="shared" si="0"/>
        <v>43.92307692307692</v>
      </c>
      <c r="AB29" s="35">
        <v>0</v>
      </c>
      <c r="AC29" s="35">
        <v>0</v>
      </c>
      <c r="AD29" s="35">
        <v>1</v>
      </c>
      <c r="AE29" s="35">
        <v>0</v>
      </c>
      <c r="AF29" s="35">
        <v>0</v>
      </c>
      <c r="AG29" s="35">
        <v>0</v>
      </c>
      <c r="AH29" s="35">
        <v>1</v>
      </c>
      <c r="AI29" s="43"/>
    </row>
    <row r="30" spans="1:35" s="6" customFormat="1" x14ac:dyDescent="0.35">
      <c r="A30" s="33" t="s">
        <v>116</v>
      </c>
      <c r="B30" s="33"/>
      <c r="C30" s="34" t="s">
        <v>49</v>
      </c>
      <c r="D30" s="34" t="s">
        <v>49</v>
      </c>
      <c r="E30" s="35">
        <v>20</v>
      </c>
      <c r="F30" s="35">
        <v>14</v>
      </c>
      <c r="G30" s="35">
        <v>23</v>
      </c>
      <c r="H30" s="35">
        <v>28</v>
      </c>
      <c r="I30" s="35">
        <v>27</v>
      </c>
      <c r="J30" s="35">
        <v>30</v>
      </c>
      <c r="K30" s="35">
        <v>24</v>
      </c>
      <c r="L30" s="35">
        <v>30</v>
      </c>
      <c r="M30" s="36" cm="1">
        <f t="array" ref="M30">SUM(E30:L30/8)</f>
        <v>24.5</v>
      </c>
      <c r="N30" s="35">
        <v>29</v>
      </c>
      <c r="O30" s="35">
        <v>31</v>
      </c>
      <c r="P30" s="35">
        <v>19</v>
      </c>
      <c r="Q30" s="35">
        <v>31</v>
      </c>
      <c r="R30" s="35">
        <v>53</v>
      </c>
      <c r="S30" s="35">
        <v>36</v>
      </c>
      <c r="T30" s="35">
        <v>37</v>
      </c>
      <c r="U30" s="35">
        <v>73</v>
      </c>
      <c r="V30" s="35">
        <v>31</v>
      </c>
      <c r="W30" s="35">
        <v>24</v>
      </c>
      <c r="X30" s="35">
        <v>35</v>
      </c>
      <c r="Y30" s="35">
        <v>63</v>
      </c>
      <c r="Z30" s="35">
        <v>52</v>
      </c>
      <c r="AA30" s="36">
        <f t="shared" si="0"/>
        <v>39.53846153846154</v>
      </c>
      <c r="AB30" s="35">
        <v>85</v>
      </c>
      <c r="AC30" s="35">
        <v>112</v>
      </c>
      <c r="AD30" s="35">
        <v>105</v>
      </c>
      <c r="AE30" s="35">
        <v>157</v>
      </c>
      <c r="AF30" s="35">
        <v>150</v>
      </c>
      <c r="AG30" s="35">
        <v>114</v>
      </c>
      <c r="AH30" s="35">
        <v>609</v>
      </c>
      <c r="AI30" s="43"/>
    </row>
    <row r="31" spans="1:35" s="6" customFormat="1" x14ac:dyDescent="0.35">
      <c r="A31" s="33" t="s">
        <v>118</v>
      </c>
      <c r="B31" s="33"/>
      <c r="C31" s="34" t="s">
        <v>25</v>
      </c>
      <c r="D31" s="34" t="s">
        <v>25</v>
      </c>
      <c r="E31" s="35">
        <v>0</v>
      </c>
      <c r="F31" s="35">
        <v>0</v>
      </c>
      <c r="G31" s="35">
        <v>3</v>
      </c>
      <c r="H31" s="35">
        <v>7</v>
      </c>
      <c r="I31" s="35">
        <v>0</v>
      </c>
      <c r="J31" s="35">
        <v>6</v>
      </c>
      <c r="K31" s="35">
        <v>5</v>
      </c>
      <c r="L31" s="35">
        <v>8</v>
      </c>
      <c r="M31" s="36" cm="1">
        <f t="array" ref="M31">SUM(E31:L31/8)</f>
        <v>3.625</v>
      </c>
      <c r="N31" s="35">
        <v>22</v>
      </c>
      <c r="O31" s="35">
        <v>36</v>
      </c>
      <c r="P31" s="35">
        <v>28</v>
      </c>
      <c r="Q31" s="35">
        <v>28</v>
      </c>
      <c r="R31" s="35">
        <v>29</v>
      </c>
      <c r="S31" s="35">
        <v>30</v>
      </c>
      <c r="T31" s="35">
        <v>36</v>
      </c>
      <c r="U31" s="35">
        <v>58</v>
      </c>
      <c r="V31" s="35">
        <v>53</v>
      </c>
      <c r="W31" s="35">
        <v>44</v>
      </c>
      <c r="X31" s="35">
        <v>50</v>
      </c>
      <c r="Y31" s="35">
        <v>46</v>
      </c>
      <c r="Z31" s="35">
        <v>43</v>
      </c>
      <c r="AA31" s="36">
        <f t="shared" si="0"/>
        <v>38.692307692307693</v>
      </c>
      <c r="AB31" s="35">
        <v>10</v>
      </c>
      <c r="AC31" s="35">
        <v>19</v>
      </c>
      <c r="AD31" s="35">
        <v>17</v>
      </c>
      <c r="AE31" s="35">
        <v>13</v>
      </c>
      <c r="AF31" s="35">
        <v>27</v>
      </c>
      <c r="AG31" s="35">
        <v>77</v>
      </c>
      <c r="AH31" s="35">
        <v>86</v>
      </c>
      <c r="AI31" s="43"/>
    </row>
    <row r="32" spans="1:35" s="6" customFormat="1" x14ac:dyDescent="0.35">
      <c r="A32" s="33" t="s">
        <v>114</v>
      </c>
      <c r="B32" s="33" t="s">
        <v>315</v>
      </c>
      <c r="C32" s="34" t="s">
        <v>82</v>
      </c>
      <c r="D32" s="34" t="s">
        <v>82</v>
      </c>
      <c r="E32" s="35">
        <v>1</v>
      </c>
      <c r="F32" s="35">
        <v>4</v>
      </c>
      <c r="G32" s="35">
        <v>1</v>
      </c>
      <c r="H32" s="35">
        <v>1</v>
      </c>
      <c r="I32" s="35">
        <v>2</v>
      </c>
      <c r="J32" s="35">
        <v>5</v>
      </c>
      <c r="K32" s="35">
        <v>6</v>
      </c>
      <c r="L32" s="35">
        <v>3</v>
      </c>
      <c r="M32" s="36" cm="1">
        <f t="array" ref="M32">SUM(E32:L32/8)</f>
        <v>2.875</v>
      </c>
      <c r="N32" s="35">
        <v>107</v>
      </c>
      <c r="O32" s="35">
        <v>105</v>
      </c>
      <c r="P32" s="35">
        <v>65</v>
      </c>
      <c r="Q32" s="35">
        <v>85</v>
      </c>
      <c r="R32" s="35">
        <v>86</v>
      </c>
      <c r="S32" s="35">
        <v>53</v>
      </c>
      <c r="T32" s="35">
        <v>0</v>
      </c>
      <c r="U32" s="35">
        <v>0</v>
      </c>
      <c r="V32" s="35">
        <v>0</v>
      </c>
      <c r="W32" s="35">
        <v>0</v>
      </c>
      <c r="X32" s="35">
        <v>0</v>
      </c>
      <c r="Y32" s="35">
        <v>0</v>
      </c>
      <c r="Z32" s="35">
        <v>0</v>
      </c>
      <c r="AA32" s="36">
        <f t="shared" si="0"/>
        <v>38.53846153846154</v>
      </c>
      <c r="AB32" s="35">
        <v>7</v>
      </c>
      <c r="AC32" s="35">
        <v>16</v>
      </c>
      <c r="AD32" s="35">
        <v>17</v>
      </c>
      <c r="AE32" s="35">
        <v>27</v>
      </c>
      <c r="AF32" s="35">
        <v>69</v>
      </c>
      <c r="AG32" s="35">
        <v>12</v>
      </c>
      <c r="AH32" s="35">
        <v>136</v>
      </c>
      <c r="AI32" s="43"/>
    </row>
    <row r="33" spans="1:35" s="6" customFormat="1" x14ac:dyDescent="0.35">
      <c r="A33" s="33" t="s">
        <v>118</v>
      </c>
      <c r="B33" s="33"/>
      <c r="C33" s="34" t="s">
        <v>76</v>
      </c>
      <c r="D33" s="34" t="s">
        <v>76</v>
      </c>
      <c r="E33" s="35">
        <v>0</v>
      </c>
      <c r="F33" s="35">
        <v>0</v>
      </c>
      <c r="G33" s="35">
        <v>24</v>
      </c>
      <c r="H33" s="35">
        <v>0</v>
      </c>
      <c r="I33" s="35">
        <v>0</v>
      </c>
      <c r="J33" s="35">
        <v>0</v>
      </c>
      <c r="K33" s="35">
        <v>0</v>
      </c>
      <c r="L33" s="35">
        <v>0</v>
      </c>
      <c r="M33" s="36" cm="1">
        <f t="array" ref="M33">SUM(E33:L33/8)</f>
        <v>3</v>
      </c>
      <c r="N33" s="35">
        <v>17</v>
      </c>
      <c r="O33" s="35">
        <v>17</v>
      </c>
      <c r="P33" s="35">
        <v>16</v>
      </c>
      <c r="Q33" s="35">
        <v>26</v>
      </c>
      <c r="R33" s="35">
        <v>32</v>
      </c>
      <c r="S33" s="35">
        <v>25</v>
      </c>
      <c r="T33" s="35">
        <v>32</v>
      </c>
      <c r="U33" s="35">
        <v>23</v>
      </c>
      <c r="V33" s="35">
        <v>34</v>
      </c>
      <c r="W33" s="35">
        <v>40</v>
      </c>
      <c r="X33" s="35">
        <v>47</v>
      </c>
      <c r="Y33" s="35">
        <v>61</v>
      </c>
      <c r="Z33" s="35">
        <v>48</v>
      </c>
      <c r="AA33" s="36">
        <f t="shared" ref="AA33:AA64" si="1">SUM(N33:Z33)/13</f>
        <v>32.153846153846153</v>
      </c>
      <c r="AB33" s="35">
        <v>0</v>
      </c>
      <c r="AC33" s="35">
        <v>2</v>
      </c>
      <c r="AD33" s="35">
        <v>0</v>
      </c>
      <c r="AE33" s="35">
        <v>2</v>
      </c>
      <c r="AF33" s="35">
        <v>0</v>
      </c>
      <c r="AG33" s="39">
        <v>2</v>
      </c>
      <c r="AH33" s="35">
        <v>26</v>
      </c>
      <c r="AI33" s="43"/>
    </row>
    <row r="34" spans="1:35" s="6" customFormat="1" x14ac:dyDescent="0.35">
      <c r="A34" s="33" t="s">
        <v>114</v>
      </c>
      <c r="B34" s="33" t="s">
        <v>316</v>
      </c>
      <c r="C34" s="34" t="s">
        <v>60</v>
      </c>
      <c r="D34" s="34" t="s">
        <v>60</v>
      </c>
      <c r="E34" s="35">
        <v>17</v>
      </c>
      <c r="F34" s="35">
        <v>12</v>
      </c>
      <c r="G34" s="35">
        <v>12</v>
      </c>
      <c r="H34" s="35">
        <v>12</v>
      </c>
      <c r="I34" s="35">
        <v>7</v>
      </c>
      <c r="J34" s="35">
        <v>17</v>
      </c>
      <c r="K34" s="35">
        <v>12</v>
      </c>
      <c r="L34" s="35">
        <v>22</v>
      </c>
      <c r="M34" s="36" cm="1">
        <f t="array" ref="M34">SUM(E34:L34/8)</f>
        <v>13.875</v>
      </c>
      <c r="N34" s="35">
        <v>29</v>
      </c>
      <c r="O34" s="35">
        <v>15</v>
      </c>
      <c r="P34" s="35">
        <v>18</v>
      </c>
      <c r="Q34" s="35">
        <v>21</v>
      </c>
      <c r="R34" s="35">
        <v>20</v>
      </c>
      <c r="S34" s="35">
        <v>20</v>
      </c>
      <c r="T34" s="35">
        <v>20</v>
      </c>
      <c r="U34" s="35">
        <v>29</v>
      </c>
      <c r="V34" s="35">
        <v>23</v>
      </c>
      <c r="W34" s="35">
        <v>25</v>
      </c>
      <c r="X34" s="35">
        <v>53</v>
      </c>
      <c r="Y34" s="35">
        <v>51</v>
      </c>
      <c r="Z34" s="35">
        <v>31</v>
      </c>
      <c r="AA34" s="36">
        <f t="shared" si="1"/>
        <v>27.307692307692307</v>
      </c>
      <c r="AB34" s="35">
        <v>53</v>
      </c>
      <c r="AC34" s="35">
        <v>48</v>
      </c>
      <c r="AD34" s="35">
        <v>80</v>
      </c>
      <c r="AE34" s="35">
        <v>81</v>
      </c>
      <c r="AF34" s="35">
        <v>130</v>
      </c>
      <c r="AG34" s="35">
        <v>83</v>
      </c>
      <c r="AH34" s="35">
        <v>392</v>
      </c>
      <c r="AI34" s="43"/>
    </row>
    <row r="35" spans="1:35" s="6" customFormat="1" x14ac:dyDescent="0.35">
      <c r="A35" s="33" t="s">
        <v>118</v>
      </c>
      <c r="B35" s="33"/>
      <c r="C35" s="34" t="s">
        <v>65</v>
      </c>
      <c r="D35" s="34" t="s">
        <v>65</v>
      </c>
      <c r="E35" s="35">
        <v>54</v>
      </c>
      <c r="F35" s="35">
        <v>55</v>
      </c>
      <c r="G35" s="35">
        <v>47</v>
      </c>
      <c r="H35" s="35">
        <v>46</v>
      </c>
      <c r="I35" s="35">
        <v>49</v>
      </c>
      <c r="J35" s="35">
        <v>41</v>
      </c>
      <c r="K35" s="35">
        <v>51</v>
      </c>
      <c r="L35" s="35">
        <v>60</v>
      </c>
      <c r="M35" s="36" cm="1">
        <f t="array" ref="M35">SUM(E35:L35/8)</f>
        <v>50.375</v>
      </c>
      <c r="N35" s="35">
        <v>26</v>
      </c>
      <c r="O35" s="35">
        <v>22</v>
      </c>
      <c r="P35" s="35">
        <v>19</v>
      </c>
      <c r="Q35" s="35">
        <v>22</v>
      </c>
      <c r="R35" s="35">
        <v>20</v>
      </c>
      <c r="S35" s="35">
        <v>26</v>
      </c>
      <c r="T35" s="35">
        <v>26</v>
      </c>
      <c r="U35" s="35">
        <v>27</v>
      </c>
      <c r="V35" s="35">
        <v>24</v>
      </c>
      <c r="W35" s="35">
        <v>23</v>
      </c>
      <c r="X35" s="35">
        <v>28</v>
      </c>
      <c r="Y35" s="35">
        <v>28</v>
      </c>
      <c r="Z35" s="35">
        <v>54</v>
      </c>
      <c r="AA35" s="36">
        <f t="shared" si="1"/>
        <v>26.53846153846154</v>
      </c>
      <c r="AB35" s="35">
        <v>202</v>
      </c>
      <c r="AC35" s="35">
        <v>201</v>
      </c>
      <c r="AD35" s="35">
        <v>217</v>
      </c>
      <c r="AE35" s="35">
        <v>207</v>
      </c>
      <c r="AF35" s="35">
        <v>194</v>
      </c>
      <c r="AG35" s="35">
        <v>148</v>
      </c>
      <c r="AH35" s="35">
        <v>1021</v>
      </c>
      <c r="AI35" s="43"/>
    </row>
    <row r="36" spans="1:35" s="6" customFormat="1" x14ac:dyDescent="0.35">
      <c r="A36" s="33" t="s">
        <v>117</v>
      </c>
      <c r="B36" s="33"/>
      <c r="C36" s="34" t="s">
        <v>69</v>
      </c>
      <c r="D36" s="34" t="s">
        <v>69</v>
      </c>
      <c r="E36" s="35">
        <v>4</v>
      </c>
      <c r="F36" s="35">
        <v>10</v>
      </c>
      <c r="G36" s="35">
        <v>13</v>
      </c>
      <c r="H36" s="35">
        <v>7</v>
      </c>
      <c r="I36" s="35">
        <v>8</v>
      </c>
      <c r="J36" s="35">
        <v>14</v>
      </c>
      <c r="K36" s="35">
        <v>10</v>
      </c>
      <c r="L36" s="35">
        <v>14</v>
      </c>
      <c r="M36" s="36" cm="1">
        <f t="array" ref="M36">SUM(E36:L36/8)</f>
        <v>10</v>
      </c>
      <c r="N36" s="35">
        <v>21</v>
      </c>
      <c r="O36" s="35">
        <v>19</v>
      </c>
      <c r="P36" s="35">
        <v>20</v>
      </c>
      <c r="Q36" s="35">
        <v>23</v>
      </c>
      <c r="R36" s="35">
        <v>20</v>
      </c>
      <c r="S36" s="35">
        <v>29</v>
      </c>
      <c r="T36" s="35">
        <v>18</v>
      </c>
      <c r="U36" s="35">
        <v>22</v>
      </c>
      <c r="V36" s="35">
        <v>23</v>
      </c>
      <c r="W36" s="35">
        <v>20</v>
      </c>
      <c r="X36" s="35">
        <v>22</v>
      </c>
      <c r="Y36" s="35">
        <v>17</v>
      </c>
      <c r="Z36" s="35">
        <v>21</v>
      </c>
      <c r="AA36" s="36">
        <f t="shared" si="1"/>
        <v>21.153846153846153</v>
      </c>
      <c r="AB36" s="35">
        <v>34</v>
      </c>
      <c r="AC36" s="35">
        <v>46</v>
      </c>
      <c r="AD36" s="35">
        <v>111</v>
      </c>
      <c r="AE36" s="35">
        <v>123</v>
      </c>
      <c r="AF36" s="35">
        <v>215</v>
      </c>
      <c r="AG36" s="35">
        <v>86</v>
      </c>
      <c r="AH36" s="35">
        <v>529</v>
      </c>
      <c r="AI36" s="43"/>
    </row>
    <row r="37" spans="1:35" s="6" customFormat="1" x14ac:dyDescent="0.35">
      <c r="A37" s="33" t="s">
        <v>114</v>
      </c>
      <c r="B37" s="33" t="s">
        <v>316</v>
      </c>
      <c r="C37" s="34" t="s">
        <v>54</v>
      </c>
      <c r="D37" s="34" t="s">
        <v>54</v>
      </c>
      <c r="E37" s="35">
        <v>10</v>
      </c>
      <c r="F37" s="35">
        <v>58</v>
      </c>
      <c r="G37" s="35">
        <v>51</v>
      </c>
      <c r="H37" s="35">
        <v>55</v>
      </c>
      <c r="I37" s="35">
        <v>45</v>
      </c>
      <c r="J37" s="35">
        <v>54</v>
      </c>
      <c r="K37" s="35">
        <v>50</v>
      </c>
      <c r="L37" s="35">
        <v>57</v>
      </c>
      <c r="M37" s="36" cm="1">
        <f t="array" ref="M37">SUM(E37:L37/8)</f>
        <v>47.5</v>
      </c>
      <c r="N37" s="35">
        <v>0</v>
      </c>
      <c r="O37" s="35">
        <v>0</v>
      </c>
      <c r="P37" s="35">
        <v>0</v>
      </c>
      <c r="Q37" s="35">
        <v>0</v>
      </c>
      <c r="R37" s="35">
        <v>0</v>
      </c>
      <c r="S37" s="35">
        <v>41</v>
      </c>
      <c r="T37" s="35">
        <v>36</v>
      </c>
      <c r="U37" s="35">
        <v>21</v>
      </c>
      <c r="V37" s="35">
        <v>58</v>
      </c>
      <c r="W37" s="35">
        <v>30</v>
      </c>
      <c r="X37" s="35">
        <v>31</v>
      </c>
      <c r="Y37" s="35">
        <v>33</v>
      </c>
      <c r="Z37" s="35">
        <v>24</v>
      </c>
      <c r="AA37" s="36">
        <f t="shared" si="1"/>
        <v>21.076923076923077</v>
      </c>
      <c r="AB37" s="35">
        <v>174</v>
      </c>
      <c r="AC37" s="35">
        <v>207</v>
      </c>
      <c r="AD37" s="35">
        <v>0</v>
      </c>
      <c r="AE37" s="35">
        <v>77</v>
      </c>
      <c r="AF37" s="35">
        <v>140</v>
      </c>
      <c r="AG37" s="35">
        <v>43</v>
      </c>
      <c r="AH37" s="35">
        <v>598</v>
      </c>
      <c r="AI37" s="43"/>
    </row>
    <row r="38" spans="1:35" s="6" customFormat="1" x14ac:dyDescent="0.35">
      <c r="A38" s="33" t="s">
        <v>118</v>
      </c>
      <c r="B38" s="33"/>
      <c r="C38" s="34" t="s">
        <v>12</v>
      </c>
      <c r="D38" s="34" t="s">
        <v>12</v>
      </c>
      <c r="E38" s="35">
        <v>19</v>
      </c>
      <c r="F38" s="35">
        <v>13</v>
      </c>
      <c r="G38" s="35">
        <v>12</v>
      </c>
      <c r="H38" s="35">
        <v>18</v>
      </c>
      <c r="I38" s="35">
        <v>13</v>
      </c>
      <c r="J38" s="35">
        <v>13</v>
      </c>
      <c r="K38" s="35">
        <v>13</v>
      </c>
      <c r="L38" s="35">
        <v>13</v>
      </c>
      <c r="M38" s="36" cm="1">
        <f t="array" ref="M38">SUM(E38:L38/8)</f>
        <v>14.25</v>
      </c>
      <c r="N38" s="35">
        <v>17</v>
      </c>
      <c r="O38" s="35">
        <v>29</v>
      </c>
      <c r="P38" s="35">
        <v>43</v>
      </c>
      <c r="Q38" s="35">
        <v>24</v>
      </c>
      <c r="R38" s="35">
        <v>12</v>
      </c>
      <c r="S38" s="35">
        <v>19</v>
      </c>
      <c r="T38" s="35">
        <v>21</v>
      </c>
      <c r="U38" s="35">
        <v>19</v>
      </c>
      <c r="V38" s="35">
        <v>22</v>
      </c>
      <c r="W38" s="35">
        <v>20</v>
      </c>
      <c r="X38" s="35">
        <v>18</v>
      </c>
      <c r="Y38" s="35">
        <v>7</v>
      </c>
      <c r="Z38" s="35">
        <v>18</v>
      </c>
      <c r="AA38" s="36">
        <f t="shared" si="1"/>
        <v>20.692307692307693</v>
      </c>
      <c r="AB38" s="35">
        <v>62</v>
      </c>
      <c r="AC38" s="35">
        <v>52</v>
      </c>
      <c r="AD38" s="35">
        <v>97</v>
      </c>
      <c r="AE38" s="35">
        <v>76</v>
      </c>
      <c r="AF38" s="35">
        <v>79</v>
      </c>
      <c r="AG38" s="35">
        <v>55</v>
      </c>
      <c r="AH38" s="35">
        <v>384</v>
      </c>
      <c r="AI38" s="43"/>
    </row>
    <row r="39" spans="1:35" s="6" customFormat="1" x14ac:dyDescent="0.35">
      <c r="A39" s="33" t="s">
        <v>114</v>
      </c>
      <c r="B39" s="33" t="s">
        <v>315</v>
      </c>
      <c r="C39" s="34" t="s">
        <v>27</v>
      </c>
      <c r="D39" s="34" t="s">
        <v>27</v>
      </c>
      <c r="E39" s="35">
        <v>0</v>
      </c>
      <c r="F39" s="35">
        <v>0</v>
      </c>
      <c r="G39" s="35">
        <v>0</v>
      </c>
      <c r="H39" s="35">
        <v>0</v>
      </c>
      <c r="I39" s="35">
        <v>0</v>
      </c>
      <c r="J39" s="35">
        <v>0</v>
      </c>
      <c r="K39" s="35">
        <v>0</v>
      </c>
      <c r="L39" s="35">
        <v>0</v>
      </c>
      <c r="M39" s="36" cm="1">
        <f t="array" ref="M39">SUM(E39:L39/8)</f>
        <v>0</v>
      </c>
      <c r="N39" s="35">
        <v>26</v>
      </c>
      <c r="O39" s="35">
        <v>13</v>
      </c>
      <c r="P39" s="35">
        <v>20</v>
      </c>
      <c r="Q39" s="35">
        <v>23</v>
      </c>
      <c r="R39" s="35">
        <v>19</v>
      </c>
      <c r="S39" s="35">
        <v>17</v>
      </c>
      <c r="T39" s="35">
        <v>23</v>
      </c>
      <c r="U39" s="35">
        <v>10</v>
      </c>
      <c r="V39" s="35">
        <v>9</v>
      </c>
      <c r="W39" s="35">
        <v>17</v>
      </c>
      <c r="X39" s="35">
        <v>16</v>
      </c>
      <c r="Y39" s="35">
        <v>12</v>
      </c>
      <c r="Z39" s="35">
        <v>10</v>
      </c>
      <c r="AA39" s="36">
        <f t="shared" si="1"/>
        <v>16.53846153846154</v>
      </c>
      <c r="AB39" s="35">
        <v>0</v>
      </c>
      <c r="AC39" s="35">
        <v>0</v>
      </c>
      <c r="AD39" s="35">
        <v>61</v>
      </c>
      <c r="AE39" s="35">
        <v>142</v>
      </c>
      <c r="AF39" s="35">
        <v>844</v>
      </c>
      <c r="AG39" s="35">
        <v>253</v>
      </c>
      <c r="AH39" s="35">
        <v>991</v>
      </c>
      <c r="AI39" s="43"/>
    </row>
    <row r="40" spans="1:35" s="6" customFormat="1" x14ac:dyDescent="0.35">
      <c r="A40" s="33" t="s">
        <v>114</v>
      </c>
      <c r="B40" s="33" t="s">
        <v>316</v>
      </c>
      <c r="C40" s="34" t="s">
        <v>72</v>
      </c>
      <c r="D40" s="34" t="s">
        <v>72</v>
      </c>
      <c r="E40" s="35">
        <v>32</v>
      </c>
      <c r="F40" s="35">
        <v>58</v>
      </c>
      <c r="G40" s="35">
        <v>58</v>
      </c>
      <c r="H40" s="35">
        <v>38</v>
      </c>
      <c r="I40" s="35">
        <v>24</v>
      </c>
      <c r="J40" s="35">
        <v>125</v>
      </c>
      <c r="K40" s="35">
        <v>245</v>
      </c>
      <c r="L40" s="35">
        <v>397</v>
      </c>
      <c r="M40" s="36" cm="1">
        <f t="array" ref="M40">SUM(E40:L40/8)</f>
        <v>122.125</v>
      </c>
      <c r="N40" s="35">
        <v>11</v>
      </c>
      <c r="O40" s="35">
        <v>12</v>
      </c>
      <c r="P40" s="35">
        <v>17</v>
      </c>
      <c r="Q40" s="35">
        <v>24</v>
      </c>
      <c r="R40" s="35">
        <v>20</v>
      </c>
      <c r="S40" s="35">
        <v>18</v>
      </c>
      <c r="T40" s="35">
        <v>9</v>
      </c>
      <c r="U40" s="35">
        <v>15</v>
      </c>
      <c r="V40" s="35">
        <v>13</v>
      </c>
      <c r="W40" s="35">
        <v>7</v>
      </c>
      <c r="X40" s="35">
        <v>10</v>
      </c>
      <c r="Y40" s="35">
        <v>21</v>
      </c>
      <c r="Z40" s="35">
        <v>14</v>
      </c>
      <c r="AA40" s="36">
        <f t="shared" si="1"/>
        <v>14.692307692307692</v>
      </c>
      <c r="AB40" s="35">
        <v>186</v>
      </c>
      <c r="AC40" s="35">
        <v>791</v>
      </c>
      <c r="AD40" s="35">
        <v>300</v>
      </c>
      <c r="AE40" s="35">
        <v>278</v>
      </c>
      <c r="AF40" s="35">
        <v>290</v>
      </c>
      <c r="AG40" s="35">
        <v>243</v>
      </c>
      <c r="AH40" s="35">
        <v>1845</v>
      </c>
      <c r="AI40" s="43"/>
    </row>
    <row r="41" spans="1:35" s="6" customFormat="1" x14ac:dyDescent="0.35">
      <c r="A41" s="33" t="s">
        <v>114</v>
      </c>
      <c r="B41" s="33" t="s">
        <v>316</v>
      </c>
      <c r="C41" s="34" t="s">
        <v>74</v>
      </c>
      <c r="D41" s="34" t="s">
        <v>74</v>
      </c>
      <c r="E41" s="35">
        <v>44</v>
      </c>
      <c r="F41" s="35">
        <v>72</v>
      </c>
      <c r="G41" s="35">
        <v>99</v>
      </c>
      <c r="H41" s="35">
        <v>98</v>
      </c>
      <c r="I41" s="35">
        <v>60</v>
      </c>
      <c r="J41" s="35">
        <v>84</v>
      </c>
      <c r="K41" s="35">
        <v>72</v>
      </c>
      <c r="L41" s="35">
        <v>104</v>
      </c>
      <c r="M41" s="36" cm="1">
        <f t="array" ref="M41">SUM(E41:L41/8)</f>
        <v>79.125</v>
      </c>
      <c r="N41" s="35">
        <v>7</v>
      </c>
      <c r="O41" s="35">
        <v>7</v>
      </c>
      <c r="P41" s="35">
        <v>6</v>
      </c>
      <c r="Q41" s="35">
        <v>7</v>
      </c>
      <c r="R41" s="35">
        <v>16</v>
      </c>
      <c r="S41" s="35">
        <v>7</v>
      </c>
      <c r="T41" s="35">
        <v>15</v>
      </c>
      <c r="U41" s="35">
        <v>11</v>
      </c>
      <c r="V41" s="35">
        <v>20</v>
      </c>
      <c r="W41" s="35">
        <v>19</v>
      </c>
      <c r="X41" s="35">
        <v>18</v>
      </c>
      <c r="Y41" s="35">
        <v>12</v>
      </c>
      <c r="Z41" s="35">
        <v>28</v>
      </c>
      <c r="AA41" s="36">
        <f t="shared" si="1"/>
        <v>13.307692307692308</v>
      </c>
      <c r="AB41" s="35">
        <v>309</v>
      </c>
      <c r="AC41" s="35">
        <v>220</v>
      </c>
      <c r="AD41" s="35">
        <v>777</v>
      </c>
      <c r="AE41" s="35">
        <v>585</v>
      </c>
      <c r="AF41" s="35">
        <v>809</v>
      </c>
      <c r="AG41" s="35">
        <v>369</v>
      </c>
      <c r="AH41" s="35">
        <v>2700</v>
      </c>
      <c r="AI41" s="43"/>
    </row>
    <row r="42" spans="1:35" s="6" customFormat="1" x14ac:dyDescent="0.35">
      <c r="A42" s="33" t="s">
        <v>118</v>
      </c>
      <c r="B42" s="33"/>
      <c r="C42" s="34" t="s">
        <v>17</v>
      </c>
      <c r="D42" s="34" t="s">
        <v>17</v>
      </c>
      <c r="E42" s="35">
        <v>18</v>
      </c>
      <c r="F42" s="35">
        <v>20</v>
      </c>
      <c r="G42" s="35">
        <v>22</v>
      </c>
      <c r="H42" s="35">
        <v>11</v>
      </c>
      <c r="I42" s="35">
        <v>14</v>
      </c>
      <c r="J42" s="35">
        <v>17</v>
      </c>
      <c r="K42" s="35">
        <v>5</v>
      </c>
      <c r="L42" s="35">
        <v>20</v>
      </c>
      <c r="M42" s="36" cm="1">
        <f t="array" ref="M42">SUM(E42:L42/8)</f>
        <v>15.875</v>
      </c>
      <c r="N42" s="35">
        <v>13</v>
      </c>
      <c r="O42" s="35">
        <v>16</v>
      </c>
      <c r="P42" s="35">
        <v>7</v>
      </c>
      <c r="Q42" s="35">
        <v>17</v>
      </c>
      <c r="R42" s="35">
        <v>14</v>
      </c>
      <c r="S42" s="35">
        <v>11</v>
      </c>
      <c r="T42" s="35">
        <v>17</v>
      </c>
      <c r="U42" s="35">
        <v>10</v>
      </c>
      <c r="V42" s="35">
        <v>13</v>
      </c>
      <c r="W42" s="35">
        <v>10</v>
      </c>
      <c r="X42" s="35">
        <v>12</v>
      </c>
      <c r="Y42" s="35">
        <v>13</v>
      </c>
      <c r="Z42" s="35">
        <v>4</v>
      </c>
      <c r="AA42" s="36">
        <f t="shared" si="1"/>
        <v>12.076923076923077</v>
      </c>
      <c r="AB42" s="35">
        <v>71</v>
      </c>
      <c r="AC42" s="35">
        <v>56</v>
      </c>
      <c r="AD42" s="35">
        <v>48</v>
      </c>
      <c r="AE42" s="35">
        <v>59</v>
      </c>
      <c r="AF42" s="35">
        <v>45</v>
      </c>
      <c r="AG42" s="35">
        <v>47</v>
      </c>
      <c r="AH42" s="35">
        <v>279</v>
      </c>
      <c r="AI42" s="43"/>
    </row>
    <row r="43" spans="1:35" s="6" customFormat="1" x14ac:dyDescent="0.35">
      <c r="A43" s="33" t="s">
        <v>118</v>
      </c>
      <c r="B43" s="33"/>
      <c r="C43" s="34" t="s">
        <v>24</v>
      </c>
      <c r="D43" s="34" t="s">
        <v>24</v>
      </c>
      <c r="E43" s="35">
        <v>1</v>
      </c>
      <c r="F43" s="35">
        <v>0</v>
      </c>
      <c r="G43" s="35">
        <v>0</v>
      </c>
      <c r="H43" s="35">
        <v>0</v>
      </c>
      <c r="I43" s="35">
        <v>0</v>
      </c>
      <c r="J43" s="35">
        <v>0</v>
      </c>
      <c r="K43" s="35">
        <v>0</v>
      </c>
      <c r="L43" s="35">
        <v>3</v>
      </c>
      <c r="M43" s="36" cm="1">
        <f t="array" ref="M43">SUM(E43:L43/8)</f>
        <v>0.5</v>
      </c>
      <c r="N43" s="35">
        <v>2</v>
      </c>
      <c r="O43" s="35">
        <v>7</v>
      </c>
      <c r="P43" s="35">
        <v>5</v>
      </c>
      <c r="Q43" s="35">
        <v>4</v>
      </c>
      <c r="R43" s="35">
        <v>3</v>
      </c>
      <c r="S43" s="35">
        <v>3</v>
      </c>
      <c r="T43" s="35">
        <v>3</v>
      </c>
      <c r="U43" s="35">
        <v>9</v>
      </c>
      <c r="V43" s="35">
        <v>6</v>
      </c>
      <c r="W43" s="35">
        <v>5</v>
      </c>
      <c r="X43" s="35">
        <v>7</v>
      </c>
      <c r="Y43" s="35">
        <v>70</v>
      </c>
      <c r="Z43" s="35">
        <v>20</v>
      </c>
      <c r="AA43" s="36">
        <f t="shared" si="1"/>
        <v>11.076923076923077</v>
      </c>
      <c r="AB43" s="35">
        <v>1</v>
      </c>
      <c r="AC43" s="35">
        <v>3</v>
      </c>
      <c r="AD43" s="35">
        <v>2</v>
      </c>
      <c r="AE43" s="35">
        <v>4</v>
      </c>
      <c r="AF43" s="35">
        <v>8</v>
      </c>
      <c r="AG43" s="35">
        <v>2</v>
      </c>
      <c r="AH43" s="35">
        <v>18</v>
      </c>
      <c r="AI43" s="43"/>
    </row>
    <row r="44" spans="1:35" s="6" customFormat="1" x14ac:dyDescent="0.35">
      <c r="A44" s="33" t="s">
        <v>118</v>
      </c>
      <c r="B44" s="33" t="s">
        <v>318</v>
      </c>
      <c r="C44" s="34" t="s">
        <v>67</v>
      </c>
      <c r="D44" s="34" t="s">
        <v>67</v>
      </c>
      <c r="E44" s="35">
        <v>94</v>
      </c>
      <c r="F44" s="35">
        <v>112</v>
      </c>
      <c r="G44" s="35">
        <v>99</v>
      </c>
      <c r="H44" s="35">
        <v>87</v>
      </c>
      <c r="I44" s="35">
        <v>82</v>
      </c>
      <c r="J44" s="35">
        <v>77</v>
      </c>
      <c r="K44" s="35">
        <v>98</v>
      </c>
      <c r="L44" s="35">
        <v>99</v>
      </c>
      <c r="M44" s="36" cm="1">
        <f t="array" ref="M44">SUM(E44:L44/8)</f>
        <v>93.5</v>
      </c>
      <c r="N44" s="35">
        <v>18</v>
      </c>
      <c r="O44" s="35">
        <v>6</v>
      </c>
      <c r="P44" s="35">
        <v>11</v>
      </c>
      <c r="Q44" s="35">
        <v>7</v>
      </c>
      <c r="R44" s="35">
        <v>11</v>
      </c>
      <c r="S44" s="35">
        <v>9</v>
      </c>
      <c r="T44" s="35">
        <v>12</v>
      </c>
      <c r="U44" s="35">
        <v>6</v>
      </c>
      <c r="V44" s="35">
        <v>7</v>
      </c>
      <c r="W44" s="35">
        <v>13</v>
      </c>
      <c r="X44" s="35">
        <v>5</v>
      </c>
      <c r="Y44" s="35">
        <v>14</v>
      </c>
      <c r="Z44" s="35">
        <v>14</v>
      </c>
      <c r="AA44" s="36">
        <f t="shared" si="1"/>
        <v>10.23076923076923</v>
      </c>
      <c r="AB44" s="35">
        <v>392</v>
      </c>
      <c r="AC44" s="35">
        <v>356</v>
      </c>
      <c r="AD44" s="35">
        <v>213</v>
      </c>
      <c r="AE44" s="35">
        <v>269</v>
      </c>
      <c r="AF44" s="35">
        <v>191</v>
      </c>
      <c r="AG44" s="35">
        <v>158</v>
      </c>
      <c r="AH44" s="35">
        <v>1421</v>
      </c>
      <c r="AI44" s="43"/>
    </row>
    <row r="45" spans="1:35" s="6" customFormat="1" x14ac:dyDescent="0.35">
      <c r="A45" s="33" t="s">
        <v>114</v>
      </c>
      <c r="B45" s="33" t="s">
        <v>316</v>
      </c>
      <c r="C45" s="34" t="s">
        <v>40</v>
      </c>
      <c r="D45" s="34" t="s">
        <v>40</v>
      </c>
      <c r="E45" s="35">
        <v>15</v>
      </c>
      <c r="F45" s="35">
        <v>23</v>
      </c>
      <c r="G45" s="35">
        <v>17</v>
      </c>
      <c r="H45" s="35">
        <v>40</v>
      </c>
      <c r="I45" s="35">
        <v>28</v>
      </c>
      <c r="J45" s="35">
        <v>31</v>
      </c>
      <c r="K45" s="35">
        <v>34</v>
      </c>
      <c r="L45" s="35">
        <v>0</v>
      </c>
      <c r="M45" s="36" cm="1">
        <f t="array" ref="M45">SUM(E45:L45/8)</f>
        <v>23.5</v>
      </c>
      <c r="N45" s="35">
        <v>6</v>
      </c>
      <c r="O45" s="35">
        <v>3</v>
      </c>
      <c r="P45" s="35">
        <v>7</v>
      </c>
      <c r="Q45" s="35">
        <v>4</v>
      </c>
      <c r="R45" s="35">
        <v>6</v>
      </c>
      <c r="S45" s="35">
        <v>3</v>
      </c>
      <c r="T45" s="35">
        <v>14</v>
      </c>
      <c r="U45" s="35">
        <v>7</v>
      </c>
      <c r="V45" s="35">
        <v>27</v>
      </c>
      <c r="W45" s="35">
        <v>16</v>
      </c>
      <c r="X45" s="35">
        <v>19</v>
      </c>
      <c r="Y45" s="35">
        <v>8</v>
      </c>
      <c r="Z45" s="35">
        <v>10</v>
      </c>
      <c r="AA45" s="36">
        <f t="shared" si="1"/>
        <v>10</v>
      </c>
      <c r="AB45" s="35">
        <v>95</v>
      </c>
      <c r="AC45" s="35">
        <v>93</v>
      </c>
      <c r="AD45" s="35">
        <v>0</v>
      </c>
      <c r="AE45" s="35">
        <v>0</v>
      </c>
      <c r="AF45" s="35">
        <v>123</v>
      </c>
      <c r="AG45" s="35">
        <v>15</v>
      </c>
      <c r="AH45" s="35">
        <v>211</v>
      </c>
      <c r="AI45" s="43"/>
    </row>
    <row r="46" spans="1:35" s="6" customFormat="1" x14ac:dyDescent="0.35">
      <c r="A46" s="33" t="s">
        <v>114</v>
      </c>
      <c r="B46" s="33" t="s">
        <v>316</v>
      </c>
      <c r="C46" s="34" t="s">
        <v>39</v>
      </c>
      <c r="D46" s="34" t="s">
        <v>39</v>
      </c>
      <c r="E46" s="35">
        <v>8</v>
      </c>
      <c r="F46" s="35">
        <v>12</v>
      </c>
      <c r="G46" s="35">
        <v>14</v>
      </c>
      <c r="H46" s="35">
        <v>34</v>
      </c>
      <c r="I46" s="35">
        <v>23</v>
      </c>
      <c r="J46" s="35">
        <v>15</v>
      </c>
      <c r="K46" s="35">
        <v>27</v>
      </c>
      <c r="L46" s="35">
        <v>0</v>
      </c>
      <c r="M46" s="36" cm="1">
        <f t="array" ref="M46">SUM(E46:L46/8)</f>
        <v>16.625</v>
      </c>
      <c r="N46" s="35">
        <v>0</v>
      </c>
      <c r="O46" s="35">
        <v>0</v>
      </c>
      <c r="P46" s="35">
        <v>0</v>
      </c>
      <c r="Q46" s="35">
        <v>0</v>
      </c>
      <c r="R46" s="35">
        <v>0</v>
      </c>
      <c r="S46" s="35">
        <v>0</v>
      </c>
      <c r="T46" s="35">
        <v>0</v>
      </c>
      <c r="U46" s="35">
        <v>0</v>
      </c>
      <c r="V46" s="35">
        <v>0</v>
      </c>
      <c r="W46" s="35">
        <v>57</v>
      </c>
      <c r="X46" s="35">
        <v>66</v>
      </c>
      <c r="Y46" s="35">
        <v>0</v>
      </c>
      <c r="Z46" s="35">
        <v>0</v>
      </c>
      <c r="AA46" s="36">
        <f t="shared" si="1"/>
        <v>9.4615384615384617</v>
      </c>
      <c r="AB46" s="35">
        <v>68</v>
      </c>
      <c r="AC46" s="35">
        <v>65</v>
      </c>
      <c r="AD46" s="35">
        <v>109</v>
      </c>
      <c r="AE46" s="35">
        <v>0</v>
      </c>
      <c r="AF46" s="35">
        <v>0</v>
      </c>
      <c r="AG46" s="35">
        <v>8</v>
      </c>
      <c r="AH46" s="35">
        <v>242</v>
      </c>
      <c r="AI46" s="43"/>
    </row>
    <row r="47" spans="1:35" s="6" customFormat="1" x14ac:dyDescent="0.35">
      <c r="A47" s="33" t="s">
        <v>118</v>
      </c>
      <c r="B47" s="33"/>
      <c r="C47" s="34" t="s">
        <v>61</v>
      </c>
      <c r="D47" s="34" t="s">
        <v>61</v>
      </c>
      <c r="E47" s="35">
        <v>8</v>
      </c>
      <c r="F47" s="35">
        <v>8</v>
      </c>
      <c r="G47" s="35">
        <v>6</v>
      </c>
      <c r="H47" s="35">
        <v>15</v>
      </c>
      <c r="I47" s="35">
        <v>0</v>
      </c>
      <c r="J47" s="35">
        <v>3</v>
      </c>
      <c r="K47" s="35">
        <v>8</v>
      </c>
      <c r="L47" s="35">
        <v>7</v>
      </c>
      <c r="M47" s="36" cm="1">
        <f t="array" ref="M47">SUM(E47:L47/8)</f>
        <v>6.875</v>
      </c>
      <c r="N47" s="35">
        <v>1</v>
      </c>
      <c r="O47" s="35">
        <v>11</v>
      </c>
      <c r="P47" s="35">
        <v>2</v>
      </c>
      <c r="Q47" s="35">
        <v>0</v>
      </c>
      <c r="R47" s="35">
        <v>2</v>
      </c>
      <c r="S47" s="35">
        <v>6</v>
      </c>
      <c r="T47" s="35">
        <v>6</v>
      </c>
      <c r="U47" s="35">
        <v>5</v>
      </c>
      <c r="V47" s="35">
        <v>3</v>
      </c>
      <c r="W47" s="35">
        <v>4</v>
      </c>
      <c r="X47" s="35">
        <v>5</v>
      </c>
      <c r="Y47" s="35">
        <v>35</v>
      </c>
      <c r="Z47" s="35">
        <v>26</v>
      </c>
      <c r="AA47" s="36">
        <f t="shared" si="1"/>
        <v>8.1538461538461533</v>
      </c>
      <c r="AB47" s="35">
        <v>37</v>
      </c>
      <c r="AC47" s="35">
        <v>18</v>
      </c>
      <c r="AD47" s="35">
        <v>48</v>
      </c>
      <c r="AE47" s="35">
        <v>47</v>
      </c>
      <c r="AF47" s="35">
        <v>72</v>
      </c>
      <c r="AG47" s="35">
        <v>32</v>
      </c>
      <c r="AH47" s="35">
        <v>222</v>
      </c>
      <c r="AI47" s="43"/>
    </row>
    <row r="48" spans="1:35" s="6" customFormat="1" x14ac:dyDescent="0.35">
      <c r="A48" s="33" t="s">
        <v>118</v>
      </c>
      <c r="B48" s="33"/>
      <c r="C48" s="34" t="s">
        <v>16</v>
      </c>
      <c r="D48" s="34" t="s">
        <v>16</v>
      </c>
      <c r="E48" s="35">
        <v>2</v>
      </c>
      <c r="F48" s="35">
        <v>5</v>
      </c>
      <c r="G48" s="35">
        <v>3</v>
      </c>
      <c r="H48" s="35">
        <v>4</v>
      </c>
      <c r="I48" s="35">
        <v>4</v>
      </c>
      <c r="J48" s="35">
        <v>5</v>
      </c>
      <c r="K48" s="35">
        <v>7</v>
      </c>
      <c r="L48" s="35">
        <v>8</v>
      </c>
      <c r="M48" s="36" cm="1">
        <f t="array" ref="M48">SUM(E48:L48/8)</f>
        <v>4.75</v>
      </c>
      <c r="N48" s="35">
        <v>5</v>
      </c>
      <c r="O48" s="35">
        <v>12</v>
      </c>
      <c r="P48" s="35">
        <v>9</v>
      </c>
      <c r="Q48" s="35">
        <v>7</v>
      </c>
      <c r="R48" s="35">
        <v>7</v>
      </c>
      <c r="S48" s="35">
        <v>5</v>
      </c>
      <c r="T48" s="35">
        <v>6</v>
      </c>
      <c r="U48" s="35">
        <v>8</v>
      </c>
      <c r="V48" s="35">
        <v>7</v>
      </c>
      <c r="W48" s="35">
        <v>8</v>
      </c>
      <c r="X48" s="35">
        <v>13</v>
      </c>
      <c r="Y48" s="35">
        <v>14</v>
      </c>
      <c r="Z48" s="35">
        <v>2</v>
      </c>
      <c r="AA48" s="36">
        <f t="shared" si="1"/>
        <v>7.9230769230769234</v>
      </c>
      <c r="AB48" s="35">
        <v>14</v>
      </c>
      <c r="AC48" s="35">
        <v>24</v>
      </c>
      <c r="AD48" s="35">
        <v>35</v>
      </c>
      <c r="AE48" s="35">
        <v>25</v>
      </c>
      <c r="AF48" s="35">
        <v>36</v>
      </c>
      <c r="AG48" s="35">
        <v>28</v>
      </c>
      <c r="AH48" s="35">
        <v>134</v>
      </c>
      <c r="AI48" s="43"/>
    </row>
    <row r="49" spans="1:35" s="6" customFormat="1" x14ac:dyDescent="0.35">
      <c r="A49" s="33" t="s">
        <v>118</v>
      </c>
      <c r="B49" s="33"/>
      <c r="C49" s="34" t="s">
        <v>14</v>
      </c>
      <c r="D49" s="34" t="s">
        <v>14</v>
      </c>
      <c r="E49" s="35">
        <v>18</v>
      </c>
      <c r="F49" s="35">
        <v>33</v>
      </c>
      <c r="G49" s="35">
        <v>26</v>
      </c>
      <c r="H49" s="35">
        <v>6</v>
      </c>
      <c r="I49" s="35">
        <v>13</v>
      </c>
      <c r="J49" s="35">
        <v>8</v>
      </c>
      <c r="K49" s="35">
        <v>24</v>
      </c>
      <c r="L49" s="35">
        <v>24</v>
      </c>
      <c r="M49" s="36" cm="1">
        <f t="array" ref="M49">SUM(E49:L49/8)</f>
        <v>19</v>
      </c>
      <c r="N49" s="35">
        <v>6</v>
      </c>
      <c r="O49" s="35">
        <v>9</v>
      </c>
      <c r="P49" s="35">
        <v>8</v>
      </c>
      <c r="Q49" s="35">
        <v>7</v>
      </c>
      <c r="R49" s="35">
        <v>9</v>
      </c>
      <c r="S49" s="35">
        <v>14</v>
      </c>
      <c r="T49" s="35">
        <v>4</v>
      </c>
      <c r="U49" s="35">
        <v>3</v>
      </c>
      <c r="V49" s="35">
        <v>4</v>
      </c>
      <c r="W49" s="35">
        <v>9</v>
      </c>
      <c r="X49" s="35">
        <v>11</v>
      </c>
      <c r="Y49" s="35">
        <v>2</v>
      </c>
      <c r="Z49" s="35">
        <v>6</v>
      </c>
      <c r="AA49" s="36">
        <f t="shared" si="1"/>
        <v>7.0769230769230766</v>
      </c>
      <c r="AB49" s="35">
        <v>83</v>
      </c>
      <c r="AC49" s="35">
        <v>69</v>
      </c>
      <c r="AD49" s="35">
        <v>29</v>
      </c>
      <c r="AE49" s="35">
        <v>34</v>
      </c>
      <c r="AF49" s="35">
        <v>27</v>
      </c>
      <c r="AG49" s="35">
        <v>29</v>
      </c>
      <c r="AH49" s="35">
        <v>243</v>
      </c>
      <c r="AI49" s="43"/>
    </row>
    <row r="50" spans="1:35" s="6" customFormat="1" x14ac:dyDescent="0.35">
      <c r="A50" s="33" t="s">
        <v>118</v>
      </c>
      <c r="B50" s="33"/>
      <c r="C50" s="34" t="s">
        <v>48</v>
      </c>
      <c r="D50" s="34" t="s">
        <v>48</v>
      </c>
      <c r="E50" s="35">
        <v>3</v>
      </c>
      <c r="F50" s="35">
        <v>10</v>
      </c>
      <c r="G50" s="35">
        <v>7</v>
      </c>
      <c r="H50" s="35">
        <v>5</v>
      </c>
      <c r="I50" s="35">
        <v>1</v>
      </c>
      <c r="J50" s="35">
        <v>3</v>
      </c>
      <c r="K50" s="35">
        <v>12</v>
      </c>
      <c r="L50" s="35">
        <v>3</v>
      </c>
      <c r="M50" s="36" cm="1">
        <f t="array" ref="M50">SUM(E50:L50/8)</f>
        <v>5.5</v>
      </c>
      <c r="N50" s="35">
        <v>6</v>
      </c>
      <c r="O50" s="35">
        <v>10</v>
      </c>
      <c r="P50" s="35">
        <v>5</v>
      </c>
      <c r="Q50" s="35">
        <v>11</v>
      </c>
      <c r="R50" s="35">
        <v>8</v>
      </c>
      <c r="S50" s="35">
        <v>5</v>
      </c>
      <c r="T50" s="35">
        <v>7</v>
      </c>
      <c r="U50" s="35">
        <v>10</v>
      </c>
      <c r="V50" s="35">
        <v>5</v>
      </c>
      <c r="W50" s="35">
        <v>7</v>
      </c>
      <c r="X50" s="35">
        <v>4</v>
      </c>
      <c r="Y50" s="35">
        <v>6</v>
      </c>
      <c r="Z50" s="35">
        <v>6</v>
      </c>
      <c r="AA50" s="36">
        <f t="shared" si="1"/>
        <v>6.9230769230769234</v>
      </c>
      <c r="AB50" s="35">
        <v>25</v>
      </c>
      <c r="AC50" s="35">
        <v>19</v>
      </c>
      <c r="AD50" s="35">
        <v>24</v>
      </c>
      <c r="AE50" s="35">
        <v>31</v>
      </c>
      <c r="AF50" s="35">
        <v>26</v>
      </c>
      <c r="AG50" s="35">
        <v>19</v>
      </c>
      <c r="AH50" s="35">
        <v>125</v>
      </c>
      <c r="AI50" s="43"/>
    </row>
    <row r="51" spans="1:35" s="6" customFormat="1" x14ac:dyDescent="0.35">
      <c r="A51" s="33" t="s">
        <v>118</v>
      </c>
      <c r="B51" s="33"/>
      <c r="C51" s="34" t="s">
        <v>68</v>
      </c>
      <c r="D51" s="34" t="s">
        <v>68</v>
      </c>
      <c r="E51" s="35">
        <v>6</v>
      </c>
      <c r="F51" s="35">
        <v>11</v>
      </c>
      <c r="G51" s="35">
        <v>6</v>
      </c>
      <c r="H51" s="35">
        <v>5</v>
      </c>
      <c r="I51" s="35">
        <v>4</v>
      </c>
      <c r="J51" s="35">
        <v>2</v>
      </c>
      <c r="K51" s="35">
        <v>2</v>
      </c>
      <c r="L51" s="35">
        <v>5</v>
      </c>
      <c r="M51" s="36" cm="1">
        <f t="array" ref="M51">SUM(E51:L51/8)</f>
        <v>5.125</v>
      </c>
      <c r="N51" s="35">
        <v>13</v>
      </c>
      <c r="O51" s="35">
        <v>0</v>
      </c>
      <c r="P51" s="35">
        <v>5</v>
      </c>
      <c r="Q51" s="35">
        <v>8</v>
      </c>
      <c r="R51" s="35">
        <v>6</v>
      </c>
      <c r="S51" s="35">
        <v>6</v>
      </c>
      <c r="T51" s="35">
        <v>14</v>
      </c>
      <c r="U51" s="35">
        <v>3</v>
      </c>
      <c r="V51" s="35">
        <v>6</v>
      </c>
      <c r="W51" s="35">
        <v>7</v>
      </c>
      <c r="X51" s="35">
        <v>6</v>
      </c>
      <c r="Y51" s="35">
        <v>5</v>
      </c>
      <c r="Z51" s="35">
        <v>4</v>
      </c>
      <c r="AA51" s="36">
        <f t="shared" si="1"/>
        <v>6.384615384615385</v>
      </c>
      <c r="AB51" s="35">
        <v>28</v>
      </c>
      <c r="AC51" s="35">
        <v>13</v>
      </c>
      <c r="AD51" s="35">
        <v>47</v>
      </c>
      <c r="AE51" s="35">
        <v>39</v>
      </c>
      <c r="AF51" s="35">
        <v>31</v>
      </c>
      <c r="AG51" s="35">
        <v>26</v>
      </c>
      <c r="AH51" s="35">
        <v>158</v>
      </c>
      <c r="AI51" s="43"/>
    </row>
    <row r="52" spans="1:35" s="6" customFormat="1" x14ac:dyDescent="0.35">
      <c r="A52" s="33" t="s">
        <v>118</v>
      </c>
      <c r="B52" s="33"/>
      <c r="C52" s="34" t="s">
        <v>78</v>
      </c>
      <c r="D52" s="34" t="s">
        <v>78</v>
      </c>
      <c r="E52" s="35">
        <v>0</v>
      </c>
      <c r="F52" s="35">
        <v>0</v>
      </c>
      <c r="G52" s="35">
        <v>0</v>
      </c>
      <c r="H52" s="35">
        <v>0</v>
      </c>
      <c r="I52" s="35">
        <v>0</v>
      </c>
      <c r="J52" s="35">
        <v>0</v>
      </c>
      <c r="K52" s="35">
        <v>0</v>
      </c>
      <c r="L52" s="35">
        <v>0</v>
      </c>
      <c r="M52" s="36" cm="1">
        <f t="array" ref="M52">SUM(E52:L52/8)</f>
        <v>0</v>
      </c>
      <c r="N52" s="35">
        <v>17</v>
      </c>
      <c r="O52" s="35">
        <v>0</v>
      </c>
      <c r="P52" s="35">
        <v>0</v>
      </c>
      <c r="Q52" s="35">
        <v>0</v>
      </c>
      <c r="R52" s="35">
        <v>0</v>
      </c>
      <c r="S52" s="35">
        <v>13</v>
      </c>
      <c r="T52" s="35">
        <v>13</v>
      </c>
      <c r="U52" s="35">
        <v>0</v>
      </c>
      <c r="V52" s="35">
        <v>6</v>
      </c>
      <c r="W52" s="35">
        <v>2</v>
      </c>
      <c r="X52" s="35">
        <v>5</v>
      </c>
      <c r="Y52" s="35">
        <v>7</v>
      </c>
      <c r="Z52" s="35">
        <v>7</v>
      </c>
      <c r="AA52" s="36">
        <f t="shared" si="1"/>
        <v>5.384615384615385</v>
      </c>
      <c r="AB52" s="35">
        <v>0</v>
      </c>
      <c r="AC52" s="35">
        <v>0</v>
      </c>
      <c r="AD52" s="35">
        <v>0</v>
      </c>
      <c r="AE52" s="35">
        <v>0</v>
      </c>
      <c r="AF52" s="35">
        <v>0</v>
      </c>
      <c r="AG52" s="35">
        <v>7</v>
      </c>
      <c r="AH52" s="35">
        <v>27</v>
      </c>
      <c r="AI52" s="43"/>
    </row>
    <row r="53" spans="1:35" s="6" customFormat="1" x14ac:dyDescent="0.35">
      <c r="A53" s="33" t="s">
        <v>114</v>
      </c>
      <c r="B53" s="33" t="s">
        <v>316</v>
      </c>
      <c r="C53" s="34" t="s">
        <v>20</v>
      </c>
      <c r="D53" s="34" t="s">
        <v>20</v>
      </c>
      <c r="E53" s="35">
        <v>16</v>
      </c>
      <c r="F53" s="35">
        <v>25</v>
      </c>
      <c r="G53" s="35">
        <v>18</v>
      </c>
      <c r="H53" s="35">
        <v>38</v>
      </c>
      <c r="I53" s="35">
        <v>35</v>
      </c>
      <c r="J53" s="35">
        <v>20</v>
      </c>
      <c r="K53" s="35">
        <v>26</v>
      </c>
      <c r="L53" s="35">
        <v>69</v>
      </c>
      <c r="M53" s="36" cm="1">
        <f t="array" ref="M53">SUM(E53:L53/8)</f>
        <v>30.875</v>
      </c>
      <c r="N53" s="35">
        <v>4</v>
      </c>
      <c r="O53" s="35">
        <v>2</v>
      </c>
      <c r="P53" s="35">
        <v>4</v>
      </c>
      <c r="Q53" s="35">
        <v>4</v>
      </c>
      <c r="R53" s="35">
        <v>4</v>
      </c>
      <c r="S53" s="35">
        <v>3</v>
      </c>
      <c r="T53" s="35">
        <v>10</v>
      </c>
      <c r="U53" s="35">
        <v>9</v>
      </c>
      <c r="V53" s="35">
        <v>4</v>
      </c>
      <c r="W53" s="35">
        <v>6</v>
      </c>
      <c r="X53" s="35">
        <v>2</v>
      </c>
      <c r="Y53" s="35">
        <v>6</v>
      </c>
      <c r="Z53" s="35">
        <v>4</v>
      </c>
      <c r="AA53" s="36">
        <f t="shared" si="1"/>
        <v>4.7692307692307692</v>
      </c>
      <c r="AB53" s="35">
        <v>97</v>
      </c>
      <c r="AC53" s="35">
        <v>150</v>
      </c>
      <c r="AD53" s="35">
        <v>94</v>
      </c>
      <c r="AE53" s="35">
        <v>94</v>
      </c>
      <c r="AF53" s="35">
        <v>102</v>
      </c>
      <c r="AG53" s="35">
        <v>66</v>
      </c>
      <c r="AH53" s="35">
        <v>537</v>
      </c>
      <c r="AI53" s="43"/>
    </row>
    <row r="54" spans="1:35" s="6" customFormat="1" x14ac:dyDescent="0.35">
      <c r="A54" s="33" t="s">
        <v>114</v>
      </c>
      <c r="B54" s="33" t="s">
        <v>316</v>
      </c>
      <c r="C54" s="33" t="s">
        <v>350</v>
      </c>
      <c r="D54" s="34" t="s">
        <v>34</v>
      </c>
      <c r="E54" s="35">
        <v>0</v>
      </c>
      <c r="F54" s="35">
        <v>0</v>
      </c>
      <c r="G54" s="35">
        <v>0</v>
      </c>
      <c r="H54" s="35">
        <v>0</v>
      </c>
      <c r="I54" s="35">
        <v>0</v>
      </c>
      <c r="J54" s="35">
        <v>1</v>
      </c>
      <c r="K54" s="35">
        <v>0</v>
      </c>
      <c r="L54" s="35">
        <v>0</v>
      </c>
      <c r="M54" s="36" cm="1">
        <f t="array" ref="M54">SUM(E54:L54/8)</f>
        <v>0.125</v>
      </c>
      <c r="N54" s="35">
        <v>4</v>
      </c>
      <c r="O54" s="35">
        <v>8</v>
      </c>
      <c r="P54" s="35">
        <v>7</v>
      </c>
      <c r="Q54" s="35">
        <v>1</v>
      </c>
      <c r="R54" s="35">
        <v>2</v>
      </c>
      <c r="S54" s="35">
        <v>1</v>
      </c>
      <c r="T54" s="35">
        <v>1</v>
      </c>
      <c r="U54" s="35">
        <v>3</v>
      </c>
      <c r="V54" s="35">
        <v>1</v>
      </c>
      <c r="W54" s="35">
        <v>3</v>
      </c>
      <c r="X54" s="35">
        <v>6</v>
      </c>
      <c r="Y54" s="35">
        <v>7</v>
      </c>
      <c r="Z54" s="35">
        <v>14</v>
      </c>
      <c r="AA54" s="36">
        <f t="shared" si="1"/>
        <v>4.4615384615384617</v>
      </c>
      <c r="AB54" s="35">
        <v>0</v>
      </c>
      <c r="AC54" s="35">
        <v>0</v>
      </c>
      <c r="AD54" s="35">
        <v>1</v>
      </c>
      <c r="AE54" s="35">
        <v>0</v>
      </c>
      <c r="AF54" s="35">
        <v>0</v>
      </c>
      <c r="AG54" s="35">
        <v>1</v>
      </c>
      <c r="AH54" s="35">
        <v>2</v>
      </c>
      <c r="AI54" s="43"/>
    </row>
    <row r="55" spans="1:35" s="6" customFormat="1" x14ac:dyDescent="0.35">
      <c r="A55" s="33" t="s">
        <v>118</v>
      </c>
      <c r="B55" s="33"/>
      <c r="C55" s="34" t="s">
        <v>5</v>
      </c>
      <c r="D55" s="34" t="s">
        <v>5</v>
      </c>
      <c r="E55" s="35">
        <v>5</v>
      </c>
      <c r="F55" s="35">
        <v>2</v>
      </c>
      <c r="G55" s="35">
        <v>5</v>
      </c>
      <c r="H55" s="35">
        <v>4</v>
      </c>
      <c r="I55" s="35">
        <v>4</v>
      </c>
      <c r="J55" s="35">
        <v>3</v>
      </c>
      <c r="K55" s="35">
        <v>0</v>
      </c>
      <c r="L55" s="35">
        <v>0</v>
      </c>
      <c r="M55" s="36" cm="1">
        <f t="array" ref="M55">SUM(E55:L55/8)</f>
        <v>2.875</v>
      </c>
      <c r="N55" s="35">
        <v>2</v>
      </c>
      <c r="O55" s="35">
        <v>5</v>
      </c>
      <c r="P55" s="35">
        <v>1</v>
      </c>
      <c r="Q55" s="35">
        <v>3</v>
      </c>
      <c r="R55" s="35">
        <v>4</v>
      </c>
      <c r="S55" s="35">
        <v>3</v>
      </c>
      <c r="T55" s="35">
        <v>2</v>
      </c>
      <c r="U55" s="35">
        <v>7</v>
      </c>
      <c r="V55" s="35">
        <v>3</v>
      </c>
      <c r="W55" s="35">
        <v>5</v>
      </c>
      <c r="X55" s="35">
        <v>4</v>
      </c>
      <c r="Y55" s="35">
        <v>7</v>
      </c>
      <c r="Z55" s="35">
        <v>2</v>
      </c>
      <c r="AA55" s="36">
        <f t="shared" si="1"/>
        <v>3.6923076923076925</v>
      </c>
      <c r="AB55" s="35">
        <v>16</v>
      </c>
      <c r="AC55" s="35">
        <v>7</v>
      </c>
      <c r="AD55" s="35">
        <v>11</v>
      </c>
      <c r="AE55" s="35">
        <v>12</v>
      </c>
      <c r="AF55" s="35">
        <v>19</v>
      </c>
      <c r="AG55" s="35">
        <v>17</v>
      </c>
      <c r="AH55" s="35">
        <v>65</v>
      </c>
      <c r="AI55" s="43"/>
    </row>
    <row r="56" spans="1:35" s="6" customFormat="1" x14ac:dyDescent="0.35">
      <c r="A56" s="33" t="s">
        <v>114</v>
      </c>
      <c r="B56" s="33" t="s">
        <v>315</v>
      </c>
      <c r="C56" s="33" t="s">
        <v>41</v>
      </c>
      <c r="D56" s="34" t="s">
        <v>81</v>
      </c>
      <c r="E56" s="35">
        <v>440</v>
      </c>
      <c r="F56" s="35">
        <v>506</v>
      </c>
      <c r="G56" s="35">
        <v>335</v>
      </c>
      <c r="H56" s="35">
        <v>470</v>
      </c>
      <c r="I56" s="35">
        <v>432</v>
      </c>
      <c r="J56" s="35">
        <v>454</v>
      </c>
      <c r="K56" s="35">
        <v>539</v>
      </c>
      <c r="L56" s="35">
        <v>1207</v>
      </c>
      <c r="M56" s="36" cm="1">
        <f t="array" ref="M56">SUM(E56:L56/8)</f>
        <v>547.875</v>
      </c>
      <c r="N56" s="35">
        <v>47</v>
      </c>
      <c r="O56" s="35">
        <v>0</v>
      </c>
      <c r="P56" s="35">
        <v>0</v>
      </c>
      <c r="Q56" s="35">
        <v>0</v>
      </c>
      <c r="R56" s="35">
        <v>0</v>
      </c>
      <c r="S56" s="35">
        <v>0</v>
      </c>
      <c r="T56" s="35">
        <v>0</v>
      </c>
      <c r="U56" s="35">
        <v>0</v>
      </c>
      <c r="V56" s="35">
        <v>0</v>
      </c>
      <c r="W56" s="35">
        <v>0</v>
      </c>
      <c r="X56" s="35">
        <v>0</v>
      </c>
      <c r="Y56" s="35">
        <v>0</v>
      </c>
      <c r="Z56" s="35">
        <v>0</v>
      </c>
      <c r="AA56" s="36">
        <f t="shared" si="1"/>
        <v>3.6153846153846154</v>
      </c>
      <c r="AB56" s="35">
        <v>1751</v>
      </c>
      <c r="AC56" s="35">
        <v>2632</v>
      </c>
      <c r="AD56" s="35">
        <v>2502</v>
      </c>
      <c r="AE56" s="35">
        <v>3436</v>
      </c>
      <c r="AF56" s="35">
        <v>3915</v>
      </c>
      <c r="AG56" s="35">
        <v>1819</v>
      </c>
      <c r="AH56" s="35">
        <v>14236</v>
      </c>
      <c r="AI56" s="43"/>
    </row>
    <row r="57" spans="1:35" s="6" customFormat="1" x14ac:dyDescent="0.35">
      <c r="A57" s="33" t="s">
        <v>117</v>
      </c>
      <c r="B57" s="33"/>
      <c r="C57" s="34" t="s">
        <v>44</v>
      </c>
      <c r="D57" s="34" t="s">
        <v>44</v>
      </c>
      <c r="E57" s="35">
        <v>13</v>
      </c>
      <c r="F57" s="35">
        <v>8</v>
      </c>
      <c r="G57" s="35">
        <v>10</v>
      </c>
      <c r="H57" s="35">
        <v>13</v>
      </c>
      <c r="I57" s="35">
        <v>6</v>
      </c>
      <c r="J57" s="35">
        <v>4</v>
      </c>
      <c r="K57" s="35">
        <v>0</v>
      </c>
      <c r="L57" s="35">
        <v>4</v>
      </c>
      <c r="M57" s="36" cm="1">
        <f t="array" ref="M57">SUM(E57:L57/8)</f>
        <v>7.25</v>
      </c>
      <c r="N57" s="35">
        <v>1</v>
      </c>
      <c r="O57" s="35">
        <v>0</v>
      </c>
      <c r="P57" s="35">
        <v>0</v>
      </c>
      <c r="Q57" s="35">
        <v>6</v>
      </c>
      <c r="R57" s="35">
        <v>6</v>
      </c>
      <c r="S57" s="35">
        <v>0</v>
      </c>
      <c r="T57" s="35">
        <v>0</v>
      </c>
      <c r="U57" s="35">
        <v>4</v>
      </c>
      <c r="V57" s="35">
        <v>0</v>
      </c>
      <c r="W57" s="35">
        <v>5</v>
      </c>
      <c r="X57" s="35">
        <v>5</v>
      </c>
      <c r="Y57" s="35">
        <v>3</v>
      </c>
      <c r="Z57" s="35">
        <v>8</v>
      </c>
      <c r="AA57" s="36">
        <f t="shared" si="1"/>
        <v>2.9230769230769229</v>
      </c>
      <c r="AB57" s="35">
        <v>54</v>
      </c>
      <c r="AC57" s="35">
        <v>14</v>
      </c>
      <c r="AD57" s="35">
        <v>5</v>
      </c>
      <c r="AE57" s="35">
        <v>12</v>
      </c>
      <c r="AF57" s="35">
        <v>14</v>
      </c>
      <c r="AG57" s="35">
        <v>16</v>
      </c>
      <c r="AH57" s="35">
        <v>99</v>
      </c>
      <c r="AI57" s="43"/>
    </row>
    <row r="58" spans="1:35" s="6" customFormat="1" x14ac:dyDescent="0.35">
      <c r="A58" s="33" t="s">
        <v>319</v>
      </c>
      <c r="B58" s="33" t="s">
        <v>320</v>
      </c>
      <c r="C58" s="34" t="s">
        <v>10</v>
      </c>
      <c r="D58" s="34" t="s">
        <v>10</v>
      </c>
      <c r="E58" s="35">
        <v>0</v>
      </c>
      <c r="F58" s="35">
        <v>0</v>
      </c>
      <c r="G58" s="35">
        <v>0</v>
      </c>
      <c r="H58" s="35">
        <v>5</v>
      </c>
      <c r="I58" s="35">
        <v>1</v>
      </c>
      <c r="J58" s="35">
        <v>5</v>
      </c>
      <c r="K58" s="35">
        <v>2</v>
      </c>
      <c r="L58" s="35">
        <v>2</v>
      </c>
      <c r="M58" s="36" cm="1">
        <f t="array" ref="M58">SUM(E58:L58/8)</f>
        <v>1.875</v>
      </c>
      <c r="N58" s="35">
        <v>2</v>
      </c>
      <c r="O58" s="35">
        <v>1</v>
      </c>
      <c r="P58" s="35">
        <v>3</v>
      </c>
      <c r="Q58" s="35"/>
      <c r="R58" s="35">
        <v>1</v>
      </c>
      <c r="S58" s="35">
        <v>1</v>
      </c>
      <c r="T58" s="35">
        <v>2</v>
      </c>
      <c r="U58" s="35">
        <v>4</v>
      </c>
      <c r="V58" s="35">
        <v>1</v>
      </c>
      <c r="W58" s="35">
        <v>3</v>
      </c>
      <c r="X58" s="35">
        <v>5</v>
      </c>
      <c r="Y58" s="35">
        <v>6</v>
      </c>
      <c r="Z58" s="35">
        <v>4</v>
      </c>
      <c r="AA58" s="36">
        <f t="shared" si="1"/>
        <v>2.5384615384615383</v>
      </c>
      <c r="AB58" s="35">
        <v>5</v>
      </c>
      <c r="AC58" s="35">
        <v>10</v>
      </c>
      <c r="AD58" s="35">
        <v>6</v>
      </c>
      <c r="AE58" s="35">
        <v>4</v>
      </c>
      <c r="AF58" s="35">
        <v>13</v>
      </c>
      <c r="AG58" s="35">
        <v>47</v>
      </c>
      <c r="AH58" s="35">
        <v>38</v>
      </c>
      <c r="AI58" s="43"/>
    </row>
    <row r="59" spans="1:35" s="6" customFormat="1" x14ac:dyDescent="0.35">
      <c r="A59" s="33" t="s">
        <v>118</v>
      </c>
      <c r="B59" s="33"/>
      <c r="C59" s="34" t="s">
        <v>13</v>
      </c>
      <c r="D59" s="34" t="s">
        <v>13</v>
      </c>
      <c r="E59" s="35">
        <v>3</v>
      </c>
      <c r="F59" s="35">
        <v>10</v>
      </c>
      <c r="G59" s="35">
        <v>7</v>
      </c>
      <c r="H59" s="35">
        <v>7</v>
      </c>
      <c r="I59" s="35">
        <v>2</v>
      </c>
      <c r="J59" s="35">
        <v>5</v>
      </c>
      <c r="K59" s="35">
        <v>6</v>
      </c>
      <c r="L59" s="35">
        <v>8</v>
      </c>
      <c r="M59" s="36" cm="1">
        <f t="array" ref="M59">SUM(E59:L59/8)</f>
        <v>6</v>
      </c>
      <c r="N59" s="35">
        <v>2</v>
      </c>
      <c r="O59" s="35">
        <v>2</v>
      </c>
      <c r="P59" s="35">
        <v>3</v>
      </c>
      <c r="Q59" s="35"/>
      <c r="R59" s="35">
        <v>3</v>
      </c>
      <c r="S59" s="35">
        <v>4</v>
      </c>
      <c r="T59" s="35">
        <v>1</v>
      </c>
      <c r="U59" s="35">
        <v>4</v>
      </c>
      <c r="V59" s="35">
        <v>3</v>
      </c>
      <c r="W59" s="35">
        <v>1</v>
      </c>
      <c r="X59" s="35"/>
      <c r="Y59" s="35">
        <v>4</v>
      </c>
      <c r="Z59" s="35">
        <v>5</v>
      </c>
      <c r="AA59" s="36">
        <f t="shared" si="1"/>
        <v>2.4615384615384617</v>
      </c>
      <c r="AB59" s="35">
        <v>27</v>
      </c>
      <c r="AC59" s="35">
        <v>21</v>
      </c>
      <c r="AD59" s="35">
        <v>10</v>
      </c>
      <c r="AE59" s="35">
        <v>8</v>
      </c>
      <c r="AF59" s="35">
        <v>8</v>
      </c>
      <c r="AG59" s="35">
        <v>9</v>
      </c>
      <c r="AH59" s="35">
        <v>74</v>
      </c>
      <c r="AI59" s="43"/>
    </row>
    <row r="60" spans="1:35" s="6" customFormat="1" x14ac:dyDescent="0.35">
      <c r="A60" s="33" t="s">
        <v>118</v>
      </c>
      <c r="B60" s="33"/>
      <c r="C60" s="34" t="s">
        <v>77</v>
      </c>
      <c r="D60" s="34" t="s">
        <v>77</v>
      </c>
      <c r="E60" s="35">
        <v>23</v>
      </c>
      <c r="F60" s="35">
        <v>0</v>
      </c>
      <c r="G60" s="35">
        <v>20</v>
      </c>
      <c r="H60" s="35">
        <v>48</v>
      </c>
      <c r="I60" s="35">
        <v>19</v>
      </c>
      <c r="J60" s="35">
        <v>19</v>
      </c>
      <c r="K60" s="35">
        <v>22</v>
      </c>
      <c r="L60" s="35">
        <v>29</v>
      </c>
      <c r="M60" s="36" cm="1">
        <f t="array" ref="M60">SUM(E60:L60/8)</f>
        <v>22.5</v>
      </c>
      <c r="N60" s="35">
        <v>0</v>
      </c>
      <c r="O60" s="35">
        <v>0</v>
      </c>
      <c r="P60" s="35">
        <v>0</v>
      </c>
      <c r="Q60" s="35">
        <v>0</v>
      </c>
      <c r="R60" s="35">
        <v>0</v>
      </c>
      <c r="S60" s="35">
        <v>0</v>
      </c>
      <c r="T60" s="35">
        <v>0</v>
      </c>
      <c r="U60" s="35">
        <v>0</v>
      </c>
      <c r="V60" s="35">
        <v>0</v>
      </c>
      <c r="W60" s="35">
        <v>0</v>
      </c>
      <c r="X60" s="35">
        <v>0</v>
      </c>
      <c r="Y60" s="35">
        <v>7</v>
      </c>
      <c r="Z60" s="35">
        <v>20</v>
      </c>
      <c r="AA60" s="36">
        <f t="shared" si="1"/>
        <v>2.0769230769230771</v>
      </c>
      <c r="AB60" s="35">
        <v>91</v>
      </c>
      <c r="AC60" s="35">
        <v>89</v>
      </c>
      <c r="AD60" s="35">
        <v>65</v>
      </c>
      <c r="AE60" s="35">
        <v>115</v>
      </c>
      <c r="AF60" s="35">
        <v>144</v>
      </c>
      <c r="AG60" s="35">
        <v>141</v>
      </c>
      <c r="AH60" s="35">
        <v>504</v>
      </c>
      <c r="AI60" s="43"/>
    </row>
    <row r="61" spans="1:35" s="6" customFormat="1" x14ac:dyDescent="0.35">
      <c r="A61" s="33" t="s">
        <v>117</v>
      </c>
      <c r="B61" s="33" t="s">
        <v>321</v>
      </c>
      <c r="C61" s="34" t="s">
        <v>31</v>
      </c>
      <c r="D61" s="34" t="s">
        <v>31</v>
      </c>
      <c r="E61" s="35">
        <v>5</v>
      </c>
      <c r="F61" s="35">
        <v>7</v>
      </c>
      <c r="G61" s="35">
        <v>9</v>
      </c>
      <c r="H61" s="35">
        <v>0</v>
      </c>
      <c r="I61" s="35">
        <v>9</v>
      </c>
      <c r="J61" s="35">
        <v>0</v>
      </c>
      <c r="K61" s="35">
        <v>0</v>
      </c>
      <c r="L61" s="35">
        <v>25</v>
      </c>
      <c r="M61" s="36" cm="1">
        <f t="array" ref="M61">SUM(E61:L61/8)</f>
        <v>6.875</v>
      </c>
      <c r="N61" s="35">
        <v>0</v>
      </c>
      <c r="O61" s="35">
        <v>24</v>
      </c>
      <c r="P61" s="35">
        <v>0</v>
      </c>
      <c r="Q61" s="35">
        <v>0</v>
      </c>
      <c r="R61" s="35">
        <v>0</v>
      </c>
      <c r="S61" s="35">
        <v>0</v>
      </c>
      <c r="T61" s="35">
        <v>0</v>
      </c>
      <c r="U61" s="35">
        <v>0</v>
      </c>
      <c r="V61" s="35">
        <v>0</v>
      </c>
      <c r="W61" s="35">
        <v>0</v>
      </c>
      <c r="X61" s="35">
        <v>0</v>
      </c>
      <c r="Y61" s="35">
        <v>0</v>
      </c>
      <c r="Z61" s="35">
        <v>0</v>
      </c>
      <c r="AA61" s="36">
        <f t="shared" si="1"/>
        <v>1.8461538461538463</v>
      </c>
      <c r="AB61" s="35">
        <v>33</v>
      </c>
      <c r="AC61" s="35">
        <v>34</v>
      </c>
      <c r="AD61" s="35">
        <v>94</v>
      </c>
      <c r="AE61" s="35">
        <v>132</v>
      </c>
      <c r="AF61" s="35">
        <v>300</v>
      </c>
      <c r="AG61" s="35">
        <v>115</v>
      </c>
      <c r="AH61" s="35">
        <v>593</v>
      </c>
      <c r="AI61" s="43"/>
    </row>
    <row r="62" spans="1:35" s="6" customFormat="1" x14ac:dyDescent="0.35">
      <c r="A62" s="33" t="s">
        <v>114</v>
      </c>
      <c r="B62" s="33" t="s">
        <v>316</v>
      </c>
      <c r="C62" s="34" t="s">
        <v>23</v>
      </c>
      <c r="D62" s="34" t="s">
        <v>23</v>
      </c>
      <c r="E62" s="35">
        <v>42</v>
      </c>
      <c r="F62" s="35">
        <v>2</v>
      </c>
      <c r="G62" s="35">
        <v>3</v>
      </c>
      <c r="H62" s="35">
        <v>80</v>
      </c>
      <c r="I62" s="35">
        <v>21</v>
      </c>
      <c r="J62" s="35">
        <v>33</v>
      </c>
      <c r="K62" s="35">
        <v>27</v>
      </c>
      <c r="L62" s="35">
        <v>12</v>
      </c>
      <c r="M62" s="36" cm="1">
        <f t="array" ref="M62">SUM(E62:L62/8)</f>
        <v>27.5</v>
      </c>
      <c r="N62" s="35">
        <v>0</v>
      </c>
      <c r="O62" s="35">
        <v>0</v>
      </c>
      <c r="P62" s="35">
        <v>0</v>
      </c>
      <c r="Q62" s="35">
        <v>0</v>
      </c>
      <c r="R62" s="35">
        <v>1</v>
      </c>
      <c r="S62" s="35">
        <v>1</v>
      </c>
      <c r="T62" s="35">
        <v>2</v>
      </c>
      <c r="U62" s="35">
        <v>2</v>
      </c>
      <c r="V62" s="35">
        <v>3</v>
      </c>
      <c r="W62" s="35">
        <v>0</v>
      </c>
      <c r="X62" s="35">
        <v>3</v>
      </c>
      <c r="Y62" s="35">
        <v>1</v>
      </c>
      <c r="Z62" s="35">
        <v>8</v>
      </c>
      <c r="AA62" s="36">
        <f t="shared" si="1"/>
        <v>1.6153846153846154</v>
      </c>
      <c r="AB62" s="35">
        <v>127</v>
      </c>
      <c r="AC62" s="35">
        <v>83</v>
      </c>
      <c r="AD62" s="35">
        <v>133</v>
      </c>
      <c r="AE62" s="35">
        <v>155</v>
      </c>
      <c r="AF62" s="35">
        <v>259</v>
      </c>
      <c r="AG62" s="35">
        <v>51</v>
      </c>
      <c r="AH62" s="35">
        <v>757</v>
      </c>
      <c r="AI62" s="43"/>
    </row>
    <row r="63" spans="1:35" s="6" customFormat="1" x14ac:dyDescent="0.35">
      <c r="A63" s="33" t="s">
        <v>118</v>
      </c>
      <c r="B63" s="33"/>
      <c r="C63" s="34" t="s">
        <v>15</v>
      </c>
      <c r="D63" s="34" t="s">
        <v>15</v>
      </c>
      <c r="E63" s="35">
        <v>1</v>
      </c>
      <c r="F63" s="35">
        <v>0</v>
      </c>
      <c r="G63" s="35">
        <v>0</v>
      </c>
      <c r="H63" s="35">
        <v>1</v>
      </c>
      <c r="I63" s="35">
        <v>0</v>
      </c>
      <c r="J63" s="35">
        <v>0</v>
      </c>
      <c r="K63" s="35">
        <v>0</v>
      </c>
      <c r="L63" s="35">
        <v>3</v>
      </c>
      <c r="M63" s="36" cm="1">
        <f t="array" ref="M63">SUM(E63:L63/8)</f>
        <v>0.625</v>
      </c>
      <c r="N63" s="35">
        <v>4</v>
      </c>
      <c r="O63" s="35">
        <v>1</v>
      </c>
      <c r="P63" s="35"/>
      <c r="Q63" s="35">
        <v>3</v>
      </c>
      <c r="R63" s="35"/>
      <c r="S63" s="35">
        <v>2</v>
      </c>
      <c r="T63" s="35"/>
      <c r="U63" s="35">
        <v>1</v>
      </c>
      <c r="V63" s="35">
        <v>1</v>
      </c>
      <c r="W63" s="35"/>
      <c r="X63" s="35"/>
      <c r="Y63" s="35"/>
      <c r="Z63" s="35">
        <v>9</v>
      </c>
      <c r="AA63" s="36">
        <f t="shared" si="1"/>
        <v>1.6153846153846154</v>
      </c>
      <c r="AB63" s="35">
        <v>2</v>
      </c>
      <c r="AC63" s="35">
        <v>3</v>
      </c>
      <c r="AD63" s="35">
        <v>9</v>
      </c>
      <c r="AE63" s="35">
        <v>5</v>
      </c>
      <c r="AF63" s="35">
        <v>2</v>
      </c>
      <c r="AG63" s="35">
        <v>2</v>
      </c>
      <c r="AH63" s="35">
        <v>21</v>
      </c>
      <c r="AI63" s="43"/>
    </row>
    <row r="64" spans="1:35" s="6" customFormat="1" x14ac:dyDescent="0.35">
      <c r="A64" s="33" t="s">
        <v>118</v>
      </c>
      <c r="B64" s="33" t="s">
        <v>113</v>
      </c>
      <c r="C64" s="34" t="s">
        <v>32</v>
      </c>
      <c r="D64" s="34" t="s">
        <v>32</v>
      </c>
      <c r="E64" s="35">
        <v>63</v>
      </c>
      <c r="F64" s="35">
        <v>157</v>
      </c>
      <c r="G64" s="35">
        <v>149</v>
      </c>
      <c r="H64" s="35">
        <v>86</v>
      </c>
      <c r="I64" s="35">
        <v>104</v>
      </c>
      <c r="J64" s="35">
        <v>114</v>
      </c>
      <c r="K64" s="35">
        <v>132</v>
      </c>
      <c r="L64" s="35">
        <v>371</v>
      </c>
      <c r="M64" s="36" cm="1">
        <f t="array" ref="M64">SUM(E64:L64/8)</f>
        <v>147</v>
      </c>
      <c r="N64" s="35">
        <v>4</v>
      </c>
      <c r="O64" s="35">
        <v>3</v>
      </c>
      <c r="P64" s="35">
        <v>0</v>
      </c>
      <c r="Q64" s="35">
        <v>0</v>
      </c>
      <c r="R64" s="35">
        <v>0</v>
      </c>
      <c r="S64" s="35">
        <v>1</v>
      </c>
      <c r="T64" s="35">
        <v>4</v>
      </c>
      <c r="U64" s="35">
        <v>2</v>
      </c>
      <c r="V64" s="35">
        <v>1</v>
      </c>
      <c r="W64" s="35">
        <v>1</v>
      </c>
      <c r="X64" s="35">
        <v>1</v>
      </c>
      <c r="Y64" s="35">
        <v>2</v>
      </c>
      <c r="Z64" s="35">
        <v>0</v>
      </c>
      <c r="AA64" s="36">
        <f t="shared" si="1"/>
        <v>1.4615384615384615</v>
      </c>
      <c r="AB64" s="35">
        <v>445</v>
      </c>
      <c r="AC64" s="35">
        <v>721</v>
      </c>
      <c r="AD64" s="35">
        <v>613</v>
      </c>
      <c r="AE64" s="35">
        <v>671</v>
      </c>
      <c r="AF64" s="35">
        <v>644</v>
      </c>
      <c r="AG64" s="35">
        <v>401</v>
      </c>
      <c r="AH64" s="35">
        <v>3094</v>
      </c>
      <c r="AI64" s="43"/>
    </row>
    <row r="65" spans="1:35" s="6" customFormat="1" x14ac:dyDescent="0.35">
      <c r="A65" s="33" t="s">
        <v>118</v>
      </c>
      <c r="B65" s="33"/>
      <c r="C65" s="34" t="s">
        <v>4</v>
      </c>
      <c r="D65" s="34" t="s">
        <v>4</v>
      </c>
      <c r="E65" s="35">
        <v>0</v>
      </c>
      <c r="F65" s="35">
        <v>0</v>
      </c>
      <c r="G65" s="35">
        <v>0</v>
      </c>
      <c r="H65" s="35">
        <v>0</v>
      </c>
      <c r="I65" s="35">
        <v>0</v>
      </c>
      <c r="J65" s="35">
        <v>0</v>
      </c>
      <c r="K65" s="35">
        <v>0</v>
      </c>
      <c r="L65" s="35">
        <v>0</v>
      </c>
      <c r="M65" s="36" cm="1">
        <f t="array" ref="M65">SUM(E65:L65/8)</f>
        <v>0</v>
      </c>
      <c r="N65" s="35"/>
      <c r="O65" s="35">
        <v>1</v>
      </c>
      <c r="P65" s="35">
        <v>3</v>
      </c>
      <c r="Q65" s="35">
        <v>7</v>
      </c>
      <c r="R65" s="35">
        <v>2</v>
      </c>
      <c r="S65" s="35"/>
      <c r="T65" s="35"/>
      <c r="U65" s="35"/>
      <c r="V65" s="35">
        <v>1</v>
      </c>
      <c r="W65" s="35"/>
      <c r="X65" s="35"/>
      <c r="Y65" s="35"/>
      <c r="Z65" s="35"/>
      <c r="AA65" s="36">
        <f t="shared" ref="AA65:AA81" si="2">SUM(N65:Z65)/13</f>
        <v>1.0769230769230769</v>
      </c>
      <c r="AB65" s="35">
        <v>0</v>
      </c>
      <c r="AC65" s="35">
        <v>0</v>
      </c>
      <c r="AD65" s="35">
        <v>4</v>
      </c>
      <c r="AE65" s="35">
        <v>9</v>
      </c>
      <c r="AF65" s="35">
        <v>1</v>
      </c>
      <c r="AG65" s="35">
        <v>1</v>
      </c>
      <c r="AH65" s="35">
        <v>15</v>
      </c>
      <c r="AI65" s="43"/>
    </row>
    <row r="66" spans="1:35" s="6" customFormat="1" x14ac:dyDescent="0.35">
      <c r="A66" s="33" t="s">
        <v>114</v>
      </c>
      <c r="B66" s="33" t="s">
        <v>315</v>
      </c>
      <c r="C66" s="34" t="s">
        <v>18</v>
      </c>
      <c r="D66" s="34" t="s">
        <v>18</v>
      </c>
      <c r="E66" s="35">
        <v>47</v>
      </c>
      <c r="F66" s="35">
        <v>59</v>
      </c>
      <c r="G66" s="35">
        <v>35</v>
      </c>
      <c r="H66" s="35">
        <v>43</v>
      </c>
      <c r="I66" s="35">
        <v>35</v>
      </c>
      <c r="J66" s="35">
        <v>45</v>
      </c>
      <c r="K66" s="35">
        <v>54</v>
      </c>
      <c r="L66" s="35">
        <v>63</v>
      </c>
      <c r="M66" s="36" cm="1">
        <f t="array" ref="M66">SUM(E66:L66/8)</f>
        <v>47.625</v>
      </c>
      <c r="N66" s="35">
        <v>1</v>
      </c>
      <c r="O66" s="35">
        <v>0</v>
      </c>
      <c r="P66" s="35">
        <v>0</v>
      </c>
      <c r="Q66" s="35">
        <v>3</v>
      </c>
      <c r="R66" s="35">
        <v>0</v>
      </c>
      <c r="S66" s="35">
        <v>0</v>
      </c>
      <c r="T66" s="35">
        <v>2</v>
      </c>
      <c r="U66" s="35">
        <v>2</v>
      </c>
      <c r="V66" s="35">
        <v>0</v>
      </c>
      <c r="W66" s="35">
        <v>3</v>
      </c>
      <c r="X66" s="35">
        <v>1</v>
      </c>
      <c r="Y66" s="35">
        <v>0</v>
      </c>
      <c r="Z66" s="35">
        <v>0</v>
      </c>
      <c r="AA66" s="36">
        <f t="shared" si="2"/>
        <v>0.92307692307692313</v>
      </c>
      <c r="AB66" s="35">
        <v>184</v>
      </c>
      <c r="AC66" s="35">
        <v>197</v>
      </c>
      <c r="AD66" s="35">
        <v>180</v>
      </c>
      <c r="AE66" s="35">
        <v>212</v>
      </c>
      <c r="AF66" s="35">
        <v>225</v>
      </c>
      <c r="AG66" s="35">
        <v>188</v>
      </c>
      <c r="AH66" s="35">
        <v>998</v>
      </c>
      <c r="AI66" s="43"/>
    </row>
    <row r="67" spans="1:35" s="6" customFormat="1" x14ac:dyDescent="0.35">
      <c r="A67" s="33" t="s">
        <v>114</v>
      </c>
      <c r="B67" s="33" t="s">
        <v>315</v>
      </c>
      <c r="C67" s="33" t="s">
        <v>41</v>
      </c>
      <c r="D67" s="34" t="s">
        <v>41</v>
      </c>
      <c r="E67" s="35">
        <v>19</v>
      </c>
      <c r="F67" s="35">
        <v>31</v>
      </c>
      <c r="G67" s="35">
        <v>28</v>
      </c>
      <c r="H67" s="35">
        <v>27</v>
      </c>
      <c r="I67" s="35">
        <v>19</v>
      </c>
      <c r="J67" s="35">
        <v>28</v>
      </c>
      <c r="K67" s="35">
        <v>27</v>
      </c>
      <c r="L67" s="35">
        <v>0</v>
      </c>
      <c r="M67" s="36" cm="1">
        <f t="array" ref="M67">SUM(E67:L67/8)</f>
        <v>22.375</v>
      </c>
      <c r="N67" s="35">
        <v>0</v>
      </c>
      <c r="O67" s="35">
        <v>1</v>
      </c>
      <c r="P67" s="35">
        <v>0</v>
      </c>
      <c r="Q67" s="35">
        <v>2</v>
      </c>
      <c r="R67" s="35">
        <v>2</v>
      </c>
      <c r="S67" s="35">
        <v>0</v>
      </c>
      <c r="T67" s="35">
        <v>0</v>
      </c>
      <c r="U67" s="35">
        <v>1</v>
      </c>
      <c r="V67" s="35">
        <v>0</v>
      </c>
      <c r="W67" s="35">
        <v>1</v>
      </c>
      <c r="X67" s="35">
        <v>2</v>
      </c>
      <c r="Y67" s="35">
        <v>1</v>
      </c>
      <c r="Z67" s="35">
        <v>1</v>
      </c>
      <c r="AA67" s="36">
        <f t="shared" si="2"/>
        <v>0.84615384615384615</v>
      </c>
      <c r="AB67" s="35">
        <v>105</v>
      </c>
      <c r="AC67" s="35">
        <v>74</v>
      </c>
      <c r="AD67" s="35">
        <v>424</v>
      </c>
      <c r="AE67" s="35">
        <v>224</v>
      </c>
      <c r="AF67" s="35">
        <v>0</v>
      </c>
      <c r="AG67" s="35">
        <v>124</v>
      </c>
      <c r="AH67" s="35">
        <v>830</v>
      </c>
      <c r="AI67" s="43"/>
    </row>
    <row r="68" spans="1:35" s="6" customFormat="1" x14ac:dyDescent="0.35">
      <c r="A68" s="33" t="s">
        <v>114</v>
      </c>
      <c r="B68" s="33" t="s">
        <v>316</v>
      </c>
      <c r="C68" s="34" t="s">
        <v>70</v>
      </c>
      <c r="D68" s="34" t="s">
        <v>70</v>
      </c>
      <c r="E68" s="35">
        <v>26</v>
      </c>
      <c r="F68" s="35">
        <v>24</v>
      </c>
      <c r="G68" s="35">
        <v>26</v>
      </c>
      <c r="H68" s="35">
        <v>36</v>
      </c>
      <c r="I68" s="35">
        <v>0</v>
      </c>
      <c r="J68" s="35">
        <v>21</v>
      </c>
      <c r="K68" s="35">
        <v>45</v>
      </c>
      <c r="L68" s="35">
        <v>24</v>
      </c>
      <c r="M68" s="36" cm="1">
        <f t="array" ref="M68">SUM(E68:L68/8)</f>
        <v>25.25</v>
      </c>
      <c r="N68" s="35">
        <v>3</v>
      </c>
      <c r="O68" s="35">
        <v>0</v>
      </c>
      <c r="P68" s="35">
        <v>7</v>
      </c>
      <c r="Q68" s="35">
        <v>0</v>
      </c>
      <c r="R68" s="35">
        <v>0</v>
      </c>
      <c r="S68" s="35">
        <v>0</v>
      </c>
      <c r="T68" s="35">
        <v>0</v>
      </c>
      <c r="U68" s="35">
        <v>0</v>
      </c>
      <c r="V68" s="35">
        <v>0</v>
      </c>
      <c r="W68" s="35">
        <v>0</v>
      </c>
      <c r="X68" s="35">
        <v>0</v>
      </c>
      <c r="Y68" s="35">
        <v>0</v>
      </c>
      <c r="Z68" s="35">
        <v>0</v>
      </c>
      <c r="AA68" s="36">
        <f t="shared" si="2"/>
        <v>0.76923076923076927</v>
      </c>
      <c r="AB68" s="35">
        <v>112</v>
      </c>
      <c r="AC68" s="35">
        <v>90</v>
      </c>
      <c r="AD68" s="35">
        <v>89</v>
      </c>
      <c r="AE68" s="35">
        <v>72</v>
      </c>
      <c r="AF68" s="35">
        <v>52</v>
      </c>
      <c r="AG68" s="35">
        <v>51</v>
      </c>
      <c r="AH68" s="35">
        <v>415</v>
      </c>
      <c r="AI68" s="43"/>
    </row>
    <row r="69" spans="1:35" s="6" customFormat="1" x14ac:dyDescent="0.35">
      <c r="A69" s="33" t="s">
        <v>114</v>
      </c>
      <c r="B69" s="33" t="s">
        <v>316</v>
      </c>
      <c r="C69" s="34" t="s">
        <v>6</v>
      </c>
      <c r="D69" s="34" t="s">
        <v>6</v>
      </c>
      <c r="E69" s="35">
        <v>0</v>
      </c>
      <c r="F69" s="35">
        <v>0</v>
      </c>
      <c r="G69" s="35">
        <v>0</v>
      </c>
      <c r="H69" s="35">
        <v>0</v>
      </c>
      <c r="I69" s="35">
        <v>0</v>
      </c>
      <c r="J69" s="35">
        <v>0</v>
      </c>
      <c r="K69" s="35">
        <v>1</v>
      </c>
      <c r="L69" s="35">
        <v>3</v>
      </c>
      <c r="M69" s="36" cm="1">
        <f t="array" ref="M69">SUM(E69:L69/8)</f>
        <v>0.5</v>
      </c>
      <c r="N69" s="35">
        <v>0</v>
      </c>
      <c r="O69" s="35">
        <v>0</v>
      </c>
      <c r="P69" s="35">
        <v>1</v>
      </c>
      <c r="Q69" s="35">
        <v>0</v>
      </c>
      <c r="R69" s="35">
        <v>2</v>
      </c>
      <c r="S69" s="35">
        <v>1</v>
      </c>
      <c r="T69" s="35">
        <v>1</v>
      </c>
      <c r="U69" s="35">
        <v>0</v>
      </c>
      <c r="V69" s="35">
        <v>0</v>
      </c>
      <c r="W69" s="35">
        <v>3</v>
      </c>
      <c r="X69" s="35">
        <v>0</v>
      </c>
      <c r="Y69" s="35">
        <v>0</v>
      </c>
      <c r="Z69" s="35">
        <v>0</v>
      </c>
      <c r="AA69" s="36">
        <f t="shared" si="2"/>
        <v>0.61538461538461542</v>
      </c>
      <c r="AB69" s="35">
        <v>0</v>
      </c>
      <c r="AC69" s="35">
        <v>4</v>
      </c>
      <c r="AD69" s="35">
        <v>2</v>
      </c>
      <c r="AE69" s="35">
        <v>4</v>
      </c>
      <c r="AF69" s="35">
        <v>3</v>
      </c>
      <c r="AG69" s="35">
        <v>0</v>
      </c>
      <c r="AH69" s="35">
        <v>13</v>
      </c>
      <c r="AI69" s="43"/>
    </row>
    <row r="70" spans="1:35" s="6" customFormat="1" x14ac:dyDescent="0.35">
      <c r="A70" s="33" t="s">
        <v>116</v>
      </c>
      <c r="B70" s="33"/>
      <c r="C70" s="34" t="s">
        <v>50</v>
      </c>
      <c r="D70" s="34" t="s">
        <v>50</v>
      </c>
      <c r="E70" s="35">
        <v>0</v>
      </c>
      <c r="F70" s="35">
        <v>0</v>
      </c>
      <c r="G70" s="35">
        <v>0</v>
      </c>
      <c r="H70" s="35">
        <v>0</v>
      </c>
      <c r="I70" s="35">
        <v>0</v>
      </c>
      <c r="J70" s="35">
        <v>0</v>
      </c>
      <c r="K70" s="35">
        <v>0</v>
      </c>
      <c r="L70" s="35">
        <v>0</v>
      </c>
      <c r="M70" s="36" cm="1">
        <f t="array" ref="M70">SUM(E70:L70/8)</f>
        <v>0</v>
      </c>
      <c r="N70" s="35"/>
      <c r="O70" s="35"/>
      <c r="P70" s="35">
        <v>8</v>
      </c>
      <c r="Q70" s="35"/>
      <c r="R70" s="35"/>
      <c r="S70" s="35"/>
      <c r="T70" s="35"/>
      <c r="U70" s="35"/>
      <c r="V70" s="35"/>
      <c r="W70" s="35"/>
      <c r="X70" s="35"/>
      <c r="Y70" s="35"/>
      <c r="Z70" s="35"/>
      <c r="AA70" s="36">
        <f t="shared" si="2"/>
        <v>0.61538461538461542</v>
      </c>
      <c r="AB70" s="35">
        <v>0</v>
      </c>
      <c r="AC70" s="35">
        <v>8</v>
      </c>
      <c r="AD70" s="35">
        <v>0</v>
      </c>
      <c r="AE70" s="35">
        <v>0</v>
      </c>
      <c r="AF70" s="35">
        <v>0</v>
      </c>
      <c r="AG70" s="35">
        <v>0</v>
      </c>
      <c r="AH70" s="35">
        <v>8</v>
      </c>
      <c r="AI70" s="43"/>
    </row>
    <row r="71" spans="1:35" s="6" customFormat="1" x14ac:dyDescent="0.35">
      <c r="A71" s="33" t="s">
        <v>118</v>
      </c>
      <c r="B71" s="33"/>
      <c r="C71" s="34" t="s">
        <v>66</v>
      </c>
      <c r="D71" s="34" t="s">
        <v>66</v>
      </c>
      <c r="E71" s="35">
        <v>1</v>
      </c>
      <c r="F71" s="35">
        <v>0</v>
      </c>
      <c r="G71" s="35">
        <v>2</v>
      </c>
      <c r="H71" s="35">
        <v>2</v>
      </c>
      <c r="I71" s="35">
        <v>3</v>
      </c>
      <c r="J71" s="35">
        <v>0</v>
      </c>
      <c r="K71" s="35">
        <v>2</v>
      </c>
      <c r="L71" s="35">
        <v>2</v>
      </c>
      <c r="M71" s="36" cm="1">
        <f t="array" ref="M71">SUM(E71:L71/8)</f>
        <v>1.5</v>
      </c>
      <c r="N71" s="35">
        <v>0</v>
      </c>
      <c r="O71" s="35">
        <v>1</v>
      </c>
      <c r="P71" s="35">
        <v>0</v>
      </c>
      <c r="Q71" s="35">
        <v>0</v>
      </c>
      <c r="R71" s="35">
        <v>0</v>
      </c>
      <c r="S71" s="35">
        <v>0</v>
      </c>
      <c r="T71" s="35">
        <v>0</v>
      </c>
      <c r="U71" s="35">
        <v>0</v>
      </c>
      <c r="V71" s="35">
        <v>0</v>
      </c>
      <c r="W71" s="35">
        <v>0</v>
      </c>
      <c r="X71" s="35">
        <v>1</v>
      </c>
      <c r="Y71" s="35">
        <v>0</v>
      </c>
      <c r="Z71" s="35">
        <v>2</v>
      </c>
      <c r="AA71" s="36">
        <f t="shared" si="2"/>
        <v>0.30769230769230771</v>
      </c>
      <c r="AB71" s="35">
        <v>5</v>
      </c>
      <c r="AC71" s="35">
        <v>7</v>
      </c>
      <c r="AD71" s="35">
        <v>13</v>
      </c>
      <c r="AE71" s="35">
        <v>21</v>
      </c>
      <c r="AF71" s="35">
        <v>21</v>
      </c>
      <c r="AG71" s="35">
        <v>9</v>
      </c>
      <c r="AH71" s="35">
        <v>67</v>
      </c>
      <c r="AI71" s="43"/>
    </row>
    <row r="72" spans="1:35" s="6" customFormat="1" x14ac:dyDescent="0.35">
      <c r="A72" s="33" t="s">
        <v>118</v>
      </c>
      <c r="B72" s="33"/>
      <c r="C72" s="34" t="s">
        <v>30</v>
      </c>
      <c r="D72" s="34" t="s">
        <v>30</v>
      </c>
      <c r="E72" s="35">
        <v>2</v>
      </c>
      <c r="F72" s="35">
        <v>6</v>
      </c>
      <c r="G72" s="35">
        <v>4</v>
      </c>
      <c r="H72" s="35">
        <v>9</v>
      </c>
      <c r="I72" s="35">
        <v>4</v>
      </c>
      <c r="J72" s="35">
        <v>3</v>
      </c>
      <c r="K72" s="35">
        <v>10</v>
      </c>
      <c r="L72" s="35">
        <v>13</v>
      </c>
      <c r="M72" s="36" cm="1">
        <f t="array" ref="M72">SUM(E72:L72/8)</f>
        <v>6.375</v>
      </c>
      <c r="N72" s="35">
        <v>0</v>
      </c>
      <c r="O72" s="35">
        <v>0</v>
      </c>
      <c r="P72" s="35">
        <v>0</v>
      </c>
      <c r="Q72" s="35">
        <v>1</v>
      </c>
      <c r="R72" s="35">
        <v>0</v>
      </c>
      <c r="S72" s="35">
        <v>0</v>
      </c>
      <c r="T72" s="35">
        <v>0</v>
      </c>
      <c r="U72" s="35">
        <v>2</v>
      </c>
      <c r="V72" s="35">
        <v>0</v>
      </c>
      <c r="W72" s="35">
        <v>0</v>
      </c>
      <c r="X72" s="35">
        <v>0</v>
      </c>
      <c r="Y72" s="35">
        <v>0</v>
      </c>
      <c r="Z72" s="35">
        <v>0</v>
      </c>
      <c r="AA72" s="36">
        <f t="shared" si="2"/>
        <v>0.23076923076923078</v>
      </c>
      <c r="AB72" s="35">
        <v>21</v>
      </c>
      <c r="AC72" s="35">
        <v>30</v>
      </c>
      <c r="AD72" s="35">
        <v>36</v>
      </c>
      <c r="AE72" s="35">
        <v>45</v>
      </c>
      <c r="AF72" s="35">
        <v>68</v>
      </c>
      <c r="AG72" s="39">
        <v>21</v>
      </c>
      <c r="AH72" s="35">
        <v>201</v>
      </c>
      <c r="AI72" s="43"/>
    </row>
    <row r="73" spans="1:35" s="6" customFormat="1" x14ac:dyDescent="0.35">
      <c r="A73" s="33" t="s">
        <v>118</v>
      </c>
      <c r="B73" s="33"/>
      <c r="C73" s="34" t="s">
        <v>36</v>
      </c>
      <c r="D73" s="34" t="s">
        <v>36</v>
      </c>
      <c r="E73" s="35">
        <v>0</v>
      </c>
      <c r="F73" s="35">
        <v>0</v>
      </c>
      <c r="G73" s="35">
        <v>58</v>
      </c>
      <c r="H73" s="35">
        <v>56</v>
      </c>
      <c r="I73" s="35">
        <v>58</v>
      </c>
      <c r="J73" s="35">
        <v>49</v>
      </c>
      <c r="K73" s="35">
        <v>33</v>
      </c>
      <c r="L73" s="35">
        <v>45</v>
      </c>
      <c r="M73" s="36" cm="1">
        <f t="array" ref="M73">SUM(E73:L73/8)</f>
        <v>37.375</v>
      </c>
      <c r="N73" s="35">
        <v>0</v>
      </c>
      <c r="O73" s="35">
        <v>0</v>
      </c>
      <c r="P73" s="35">
        <v>0</v>
      </c>
      <c r="Q73" s="35">
        <v>0</v>
      </c>
      <c r="R73" s="35">
        <v>0</v>
      </c>
      <c r="S73" s="35">
        <v>0</v>
      </c>
      <c r="T73" s="35">
        <v>0</v>
      </c>
      <c r="U73" s="35">
        <v>0</v>
      </c>
      <c r="V73" s="35">
        <v>0</v>
      </c>
      <c r="W73" s="35">
        <v>0</v>
      </c>
      <c r="X73" s="35">
        <v>0</v>
      </c>
      <c r="Y73" s="35">
        <v>0</v>
      </c>
      <c r="Z73" s="35">
        <v>2</v>
      </c>
      <c r="AA73" s="36">
        <f t="shared" si="2"/>
        <v>0.15384615384615385</v>
      </c>
      <c r="AB73" s="35">
        <v>114</v>
      </c>
      <c r="AC73" s="35">
        <v>185</v>
      </c>
      <c r="AD73" s="35">
        <v>144</v>
      </c>
      <c r="AE73" s="35">
        <v>175</v>
      </c>
      <c r="AF73" s="35">
        <v>247</v>
      </c>
      <c r="AG73" s="35">
        <v>51</v>
      </c>
      <c r="AH73" s="35">
        <v>863</v>
      </c>
      <c r="AI73" s="43"/>
    </row>
    <row r="74" spans="1:35" s="6" customFormat="1" x14ac:dyDescent="0.35">
      <c r="A74" s="33" t="s">
        <v>118</v>
      </c>
      <c r="B74" s="33" t="s">
        <v>113</v>
      </c>
      <c r="C74" s="34" t="s">
        <v>57</v>
      </c>
      <c r="D74" s="34" t="s">
        <v>57</v>
      </c>
      <c r="E74" s="35">
        <v>0</v>
      </c>
      <c r="F74" s="35">
        <v>0</v>
      </c>
      <c r="G74" s="35">
        <v>0</v>
      </c>
      <c r="H74" s="35">
        <v>0</v>
      </c>
      <c r="I74" s="35">
        <v>0</v>
      </c>
      <c r="J74" s="35">
        <v>0</v>
      </c>
      <c r="K74" s="35">
        <v>0</v>
      </c>
      <c r="L74" s="35">
        <v>0</v>
      </c>
      <c r="M74" s="36" cm="1">
        <f t="array" ref="M74">SUM(E74:L74/8)</f>
        <v>0</v>
      </c>
      <c r="N74" s="35"/>
      <c r="O74" s="35">
        <v>2</v>
      </c>
      <c r="P74" s="35"/>
      <c r="Q74" s="35"/>
      <c r="R74" s="35"/>
      <c r="S74" s="35"/>
      <c r="T74" s="35"/>
      <c r="U74" s="35"/>
      <c r="V74" s="35"/>
      <c r="W74" s="35"/>
      <c r="X74" s="35"/>
      <c r="Y74" s="35"/>
      <c r="Z74" s="35"/>
      <c r="AA74" s="36">
        <f t="shared" si="2"/>
        <v>0.15384615384615385</v>
      </c>
      <c r="AB74" s="35">
        <v>0</v>
      </c>
      <c r="AC74" s="35">
        <v>0</v>
      </c>
      <c r="AD74" s="35">
        <v>2</v>
      </c>
      <c r="AE74" s="35">
        <v>0</v>
      </c>
      <c r="AF74" s="35">
        <v>0</v>
      </c>
      <c r="AG74" s="35">
        <v>2</v>
      </c>
      <c r="AH74" s="35">
        <v>2</v>
      </c>
      <c r="AI74" s="43"/>
    </row>
    <row r="75" spans="1:35" s="6" customFormat="1" x14ac:dyDescent="0.35">
      <c r="A75" s="33" t="s">
        <v>114</v>
      </c>
      <c r="B75" s="33" t="s">
        <v>316</v>
      </c>
      <c r="C75" s="34" t="s">
        <v>64</v>
      </c>
      <c r="D75" s="34" t="s">
        <v>64</v>
      </c>
      <c r="E75" s="35">
        <v>58</v>
      </c>
      <c r="F75" s="35">
        <v>76</v>
      </c>
      <c r="G75" s="35">
        <v>73</v>
      </c>
      <c r="H75" s="35">
        <v>74</v>
      </c>
      <c r="I75" s="35">
        <v>50</v>
      </c>
      <c r="J75" s="35">
        <v>62</v>
      </c>
      <c r="K75" s="35">
        <v>73</v>
      </c>
      <c r="L75" s="35">
        <v>130</v>
      </c>
      <c r="M75" s="36" cm="1">
        <f t="array" ref="M75">SUM(E75:L75/8)</f>
        <v>74.5</v>
      </c>
      <c r="N75" s="35">
        <v>1</v>
      </c>
      <c r="O75" s="35">
        <v>0</v>
      </c>
      <c r="P75" s="35">
        <v>0</v>
      </c>
      <c r="Q75" s="35">
        <v>0</v>
      </c>
      <c r="R75" s="35">
        <v>0</v>
      </c>
      <c r="S75" s="35">
        <v>0</v>
      </c>
      <c r="T75" s="35">
        <v>0</v>
      </c>
      <c r="U75" s="35">
        <v>0</v>
      </c>
      <c r="V75" s="35">
        <v>0</v>
      </c>
      <c r="W75" s="35">
        <v>0</v>
      </c>
      <c r="X75" s="35">
        <v>0</v>
      </c>
      <c r="Y75" s="35">
        <v>0</v>
      </c>
      <c r="Z75" s="35">
        <v>0</v>
      </c>
      <c r="AA75" s="36">
        <f t="shared" si="2"/>
        <v>7.6923076923076927E-2</v>
      </c>
      <c r="AB75" s="35">
        <v>282</v>
      </c>
      <c r="AC75" s="35">
        <v>315</v>
      </c>
      <c r="AD75" s="35">
        <v>260</v>
      </c>
      <c r="AE75" s="35">
        <v>354</v>
      </c>
      <c r="AF75" s="35">
        <v>428</v>
      </c>
      <c r="AG75" s="35">
        <v>228</v>
      </c>
      <c r="AH75" s="35">
        <v>1639</v>
      </c>
      <c r="AI75" s="43"/>
    </row>
    <row r="76" spans="1:35" s="6" customFormat="1" x14ac:dyDescent="0.35">
      <c r="A76" s="33" t="s">
        <v>118</v>
      </c>
      <c r="B76" s="33"/>
      <c r="C76" s="34" t="s">
        <v>9</v>
      </c>
      <c r="D76" s="34" t="s">
        <v>9</v>
      </c>
      <c r="E76" s="35">
        <v>0</v>
      </c>
      <c r="F76" s="35">
        <v>0</v>
      </c>
      <c r="G76" s="35">
        <v>0</v>
      </c>
      <c r="H76" s="35">
        <v>0</v>
      </c>
      <c r="I76" s="35">
        <v>0</v>
      </c>
      <c r="J76" s="35">
        <v>0</v>
      </c>
      <c r="K76" s="35">
        <v>0</v>
      </c>
      <c r="L76" s="35">
        <v>0</v>
      </c>
      <c r="M76" s="36" cm="1">
        <f t="array" ref="M76">SUM(E76:L76/8)</f>
        <v>0</v>
      </c>
      <c r="N76" s="35"/>
      <c r="O76" s="35">
        <v>1</v>
      </c>
      <c r="P76" s="35"/>
      <c r="Q76" s="35"/>
      <c r="R76" s="35"/>
      <c r="S76" s="35"/>
      <c r="T76" s="35"/>
      <c r="U76" s="35"/>
      <c r="V76" s="35"/>
      <c r="W76" s="35"/>
      <c r="X76" s="35"/>
      <c r="Y76" s="35"/>
      <c r="Z76" s="35"/>
      <c r="AA76" s="36">
        <f t="shared" si="2"/>
        <v>7.6923076923076927E-2</v>
      </c>
      <c r="AB76" s="35">
        <v>1</v>
      </c>
      <c r="AC76" s="35">
        <v>0</v>
      </c>
      <c r="AD76" s="35">
        <v>1</v>
      </c>
      <c r="AE76" s="35">
        <v>0</v>
      </c>
      <c r="AF76" s="35">
        <v>0</v>
      </c>
      <c r="AG76" s="35">
        <v>1</v>
      </c>
      <c r="AH76" s="35">
        <v>2</v>
      </c>
      <c r="AI76" s="43"/>
    </row>
    <row r="77" spans="1:35" s="6" customFormat="1" x14ac:dyDescent="0.35">
      <c r="A77" s="33" t="s">
        <v>118</v>
      </c>
      <c r="B77" s="33"/>
      <c r="C77" s="34" t="s">
        <v>58</v>
      </c>
      <c r="D77" s="34" t="s">
        <v>58</v>
      </c>
      <c r="E77" s="35">
        <v>0</v>
      </c>
      <c r="F77" s="35">
        <v>0</v>
      </c>
      <c r="G77" s="35">
        <v>0</v>
      </c>
      <c r="H77" s="35">
        <v>0</v>
      </c>
      <c r="I77" s="35">
        <v>0</v>
      </c>
      <c r="J77" s="35">
        <v>0</v>
      </c>
      <c r="K77" s="35">
        <v>0</v>
      </c>
      <c r="L77" s="35">
        <v>0</v>
      </c>
      <c r="M77" s="36" cm="1">
        <f t="array" ref="M77">SUM(E77:L77/8)</f>
        <v>0</v>
      </c>
      <c r="N77" s="35"/>
      <c r="O77" s="35"/>
      <c r="P77" s="35"/>
      <c r="Q77" s="35">
        <v>1</v>
      </c>
      <c r="R77" s="35"/>
      <c r="S77" s="35"/>
      <c r="T77" s="35"/>
      <c r="U77" s="35"/>
      <c r="V77" s="35"/>
      <c r="W77" s="35"/>
      <c r="X77" s="35"/>
      <c r="Y77" s="35"/>
      <c r="Z77" s="35"/>
      <c r="AA77" s="36">
        <f t="shared" si="2"/>
        <v>7.6923076923076927E-2</v>
      </c>
      <c r="AB77" s="35">
        <v>0</v>
      </c>
      <c r="AC77" s="35">
        <v>0</v>
      </c>
      <c r="AD77" s="35">
        <v>0</v>
      </c>
      <c r="AE77" s="35">
        <v>1</v>
      </c>
      <c r="AF77" s="35">
        <v>0</v>
      </c>
      <c r="AG77" s="35">
        <v>0</v>
      </c>
      <c r="AH77" s="35">
        <v>1</v>
      </c>
      <c r="AI77" s="43"/>
    </row>
    <row r="78" spans="1:35" s="6" customFormat="1" x14ac:dyDescent="0.35">
      <c r="A78" s="33" t="s">
        <v>118</v>
      </c>
      <c r="B78" s="33"/>
      <c r="C78" s="34" t="s">
        <v>33</v>
      </c>
      <c r="D78" s="34" t="s">
        <v>33</v>
      </c>
      <c r="E78" s="35">
        <v>0</v>
      </c>
      <c r="F78" s="35">
        <v>0</v>
      </c>
      <c r="G78" s="35">
        <v>0</v>
      </c>
      <c r="H78" s="35">
        <v>0</v>
      </c>
      <c r="I78" s="35">
        <v>0</v>
      </c>
      <c r="J78" s="35">
        <v>0</v>
      </c>
      <c r="K78" s="35">
        <v>0</v>
      </c>
      <c r="L78" s="35">
        <v>0</v>
      </c>
      <c r="M78" s="36" cm="1">
        <f t="array" ref="M78">SUM(E78:L78/8)</f>
        <v>0</v>
      </c>
      <c r="N78" s="35">
        <v>0</v>
      </c>
      <c r="O78" s="35">
        <v>0</v>
      </c>
      <c r="P78" s="35">
        <v>0</v>
      </c>
      <c r="Q78" s="35">
        <v>0</v>
      </c>
      <c r="R78" s="35">
        <v>0</v>
      </c>
      <c r="S78" s="35">
        <v>0</v>
      </c>
      <c r="T78" s="35">
        <v>0</v>
      </c>
      <c r="U78" s="35">
        <v>0</v>
      </c>
      <c r="V78" s="35">
        <v>0</v>
      </c>
      <c r="W78" s="35">
        <v>0</v>
      </c>
      <c r="X78" s="35">
        <v>0</v>
      </c>
      <c r="Y78" s="35">
        <v>1</v>
      </c>
      <c r="Z78" s="35">
        <v>0</v>
      </c>
      <c r="AA78" s="36">
        <f t="shared" si="2"/>
        <v>7.6923076923076927E-2</v>
      </c>
      <c r="AB78" s="35">
        <v>0</v>
      </c>
      <c r="AC78" s="35">
        <v>0</v>
      </c>
      <c r="AD78" s="35">
        <v>29</v>
      </c>
      <c r="AE78" s="35">
        <v>26</v>
      </c>
      <c r="AF78" s="35">
        <v>13</v>
      </c>
      <c r="AG78" s="35">
        <v>7</v>
      </c>
      <c r="AH78" s="35">
        <v>68</v>
      </c>
      <c r="AI78" s="43"/>
    </row>
    <row r="79" spans="1:35" s="6" customFormat="1" x14ac:dyDescent="0.35">
      <c r="A79" s="38" t="s">
        <v>117</v>
      </c>
      <c r="B79" s="33"/>
      <c r="C79" s="34" t="s">
        <v>79</v>
      </c>
      <c r="D79" s="34" t="s">
        <v>79</v>
      </c>
      <c r="E79" s="35">
        <v>0</v>
      </c>
      <c r="F79" s="35">
        <v>0</v>
      </c>
      <c r="G79" s="35">
        <v>0</v>
      </c>
      <c r="H79" s="35">
        <v>0</v>
      </c>
      <c r="I79" s="35">
        <v>0</v>
      </c>
      <c r="J79" s="35">
        <v>0</v>
      </c>
      <c r="K79" s="35">
        <v>0</v>
      </c>
      <c r="L79" s="35">
        <v>0</v>
      </c>
      <c r="M79" s="36" cm="1">
        <f t="array" ref="M79">SUM(E79:L79/8)</f>
        <v>0</v>
      </c>
      <c r="N79" s="35">
        <v>0</v>
      </c>
      <c r="O79" s="35">
        <v>0</v>
      </c>
      <c r="P79" s="35">
        <v>1</v>
      </c>
      <c r="Q79" s="35">
        <v>0</v>
      </c>
      <c r="R79" s="35">
        <v>0</v>
      </c>
      <c r="S79" s="35">
        <v>0</v>
      </c>
      <c r="T79" s="35">
        <v>0</v>
      </c>
      <c r="U79" s="35">
        <v>0</v>
      </c>
      <c r="V79" s="35">
        <v>0</v>
      </c>
      <c r="W79" s="35">
        <v>0</v>
      </c>
      <c r="X79" s="35">
        <v>0</v>
      </c>
      <c r="Y79" s="35">
        <v>0</v>
      </c>
      <c r="Z79" s="35">
        <v>0</v>
      </c>
      <c r="AA79" s="36">
        <f t="shared" si="2"/>
        <v>7.6923076923076927E-2</v>
      </c>
      <c r="AB79" s="35">
        <v>14</v>
      </c>
      <c r="AC79" s="35">
        <v>0</v>
      </c>
      <c r="AD79" s="35">
        <v>19</v>
      </c>
      <c r="AE79" s="35">
        <v>5</v>
      </c>
      <c r="AF79" s="35">
        <v>13</v>
      </c>
      <c r="AG79" s="35">
        <v>29</v>
      </c>
      <c r="AH79" s="35">
        <v>51</v>
      </c>
      <c r="AI79" s="43"/>
    </row>
    <row r="80" spans="1:35" s="6" customFormat="1" x14ac:dyDescent="0.35">
      <c r="A80" s="33" t="s">
        <v>118</v>
      </c>
      <c r="B80" s="33"/>
      <c r="C80" s="34" t="s">
        <v>43</v>
      </c>
      <c r="D80" s="34" t="s">
        <v>43</v>
      </c>
      <c r="E80" s="35">
        <v>63</v>
      </c>
      <c r="F80" s="35">
        <v>59</v>
      </c>
      <c r="G80" s="35">
        <v>37</v>
      </c>
      <c r="H80" s="35">
        <v>62</v>
      </c>
      <c r="I80" s="35">
        <v>58</v>
      </c>
      <c r="J80" s="35">
        <v>62</v>
      </c>
      <c r="K80" s="35">
        <v>78</v>
      </c>
      <c r="L80" s="35">
        <v>34</v>
      </c>
      <c r="M80" s="36" cm="1">
        <f t="array" ref="M80">SUM(E80:L80/8)</f>
        <v>56.625</v>
      </c>
      <c r="N80" s="35"/>
      <c r="O80" s="35"/>
      <c r="P80" s="35"/>
      <c r="Q80" s="35"/>
      <c r="R80" s="35"/>
      <c r="S80" s="35"/>
      <c r="T80" s="35"/>
      <c r="U80" s="35"/>
      <c r="V80" s="35"/>
      <c r="W80" s="35"/>
      <c r="X80" s="35"/>
      <c r="Y80" s="35"/>
      <c r="Z80" s="35"/>
      <c r="AA80" s="36">
        <f t="shared" si="2"/>
        <v>0</v>
      </c>
      <c r="AB80" s="35">
        <v>221</v>
      </c>
      <c r="AC80" s="35">
        <v>233</v>
      </c>
      <c r="AD80" s="35">
        <v>0</v>
      </c>
      <c r="AE80" s="35">
        <v>0</v>
      </c>
      <c r="AF80" s="35">
        <v>0</v>
      </c>
      <c r="AG80" s="35">
        <v>63</v>
      </c>
      <c r="AH80" s="35">
        <v>454</v>
      </c>
      <c r="AI80" s="43"/>
    </row>
    <row r="81" spans="1:35" s="6" customFormat="1" x14ac:dyDescent="0.35">
      <c r="A81" s="33" t="s">
        <v>116</v>
      </c>
      <c r="B81" s="33"/>
      <c r="C81" s="34" t="s">
        <v>42</v>
      </c>
      <c r="D81" s="34" t="s">
        <v>42</v>
      </c>
      <c r="E81" s="35">
        <v>0</v>
      </c>
      <c r="F81" s="35">
        <v>0</v>
      </c>
      <c r="G81" s="35">
        <v>1</v>
      </c>
      <c r="H81" s="35">
        <v>0</v>
      </c>
      <c r="I81" s="35">
        <v>4</v>
      </c>
      <c r="J81" s="35">
        <v>0</v>
      </c>
      <c r="K81" s="35">
        <v>0</v>
      </c>
      <c r="L81" s="35">
        <v>0</v>
      </c>
      <c r="M81" s="36" cm="1">
        <f t="array" ref="M81">SUM(E81:L81/8)</f>
        <v>0.625</v>
      </c>
      <c r="N81" s="35">
        <v>0</v>
      </c>
      <c r="O81" s="35">
        <v>0</v>
      </c>
      <c r="P81" s="35">
        <v>0</v>
      </c>
      <c r="Q81" s="35">
        <v>0</v>
      </c>
      <c r="R81" s="35">
        <v>0</v>
      </c>
      <c r="S81" s="35">
        <v>0</v>
      </c>
      <c r="T81" s="35">
        <v>0</v>
      </c>
      <c r="U81" s="35">
        <v>0</v>
      </c>
      <c r="V81" s="35">
        <v>0</v>
      </c>
      <c r="W81" s="35">
        <v>0</v>
      </c>
      <c r="X81" s="35">
        <v>0</v>
      </c>
      <c r="Y81" s="35">
        <v>0</v>
      </c>
      <c r="Z81" s="35">
        <v>0</v>
      </c>
      <c r="AA81" s="36">
        <f t="shared" si="2"/>
        <v>0</v>
      </c>
      <c r="AB81" s="35">
        <v>1</v>
      </c>
      <c r="AC81" s="35">
        <v>4</v>
      </c>
      <c r="AD81" s="35">
        <v>2</v>
      </c>
      <c r="AE81" s="35">
        <v>4</v>
      </c>
      <c r="AF81" s="35">
        <v>4</v>
      </c>
      <c r="AG81" s="35">
        <v>2</v>
      </c>
      <c r="AH81" s="35">
        <v>15</v>
      </c>
      <c r="AI81" s="43"/>
    </row>
    <row r="82" spans="1:35" s="6" customFormat="1" x14ac:dyDescent="0.35">
      <c r="A82" s="38" t="s">
        <v>108</v>
      </c>
      <c r="B82" s="33" t="s">
        <v>108</v>
      </c>
      <c r="C82" s="34" t="s">
        <v>45</v>
      </c>
      <c r="D82" s="34" t="s">
        <v>45</v>
      </c>
      <c r="E82" s="35">
        <v>499</v>
      </c>
      <c r="F82" s="35">
        <v>439</v>
      </c>
      <c r="G82" s="35">
        <v>410</v>
      </c>
      <c r="H82" s="35">
        <v>445</v>
      </c>
      <c r="I82" s="35">
        <v>500</v>
      </c>
      <c r="J82" s="35">
        <v>475</v>
      </c>
      <c r="K82" s="35">
        <v>507</v>
      </c>
      <c r="L82" s="35">
        <v>523</v>
      </c>
      <c r="M82" s="36" cm="1">
        <f t="array" ref="M82">SUM(E82:L82/8)</f>
        <v>474.75</v>
      </c>
      <c r="N82" s="35">
        <v>329</v>
      </c>
      <c r="O82" s="35">
        <v>317</v>
      </c>
      <c r="P82" s="35">
        <v>351</v>
      </c>
      <c r="Q82" s="35">
        <v>389</v>
      </c>
      <c r="R82" s="35">
        <v>381</v>
      </c>
      <c r="S82" s="35">
        <v>384</v>
      </c>
      <c r="T82" s="35">
        <v>433</v>
      </c>
      <c r="U82" s="35">
        <v>483</v>
      </c>
      <c r="V82" s="35">
        <v>419</v>
      </c>
      <c r="W82" s="35">
        <v>465</v>
      </c>
      <c r="X82" s="35">
        <v>467</v>
      </c>
      <c r="Y82" s="35">
        <v>411</v>
      </c>
      <c r="Z82" s="35">
        <v>344</v>
      </c>
      <c r="AA82" s="36">
        <f>SUM(N82:Z82)/13</f>
        <v>397.92307692307691</v>
      </c>
      <c r="AB82" s="35">
        <v>1793</v>
      </c>
      <c r="AC82" s="35">
        <v>2005</v>
      </c>
      <c r="AD82" s="35">
        <v>1342</v>
      </c>
      <c r="AE82" s="35">
        <v>1587</v>
      </c>
      <c r="AF82" s="35">
        <v>1832</v>
      </c>
      <c r="AG82" s="35">
        <v>1247</v>
      </c>
      <c r="AH82" s="35">
        <v>8559</v>
      </c>
      <c r="AI82" s="37"/>
    </row>
    <row r="83" spans="1:35" s="6" customFormat="1" x14ac:dyDescent="0.35">
      <c r="A83" s="38"/>
      <c r="B83" s="40"/>
      <c r="C83" s="40"/>
      <c r="D83" s="40" t="s">
        <v>105</v>
      </c>
      <c r="E83" s="40"/>
      <c r="F83" s="40"/>
      <c r="G83" s="40"/>
      <c r="H83" s="40"/>
      <c r="I83" s="40"/>
      <c r="J83" s="40"/>
      <c r="K83" s="40"/>
      <c r="L83" s="40"/>
      <c r="M83" s="41">
        <f>SUM(M2:M81)-M82</f>
        <v>10379.375</v>
      </c>
      <c r="N83" s="40"/>
      <c r="O83" s="40"/>
      <c r="P83" s="40"/>
      <c r="Q83" s="40"/>
      <c r="R83" s="40"/>
      <c r="S83" s="40"/>
      <c r="T83" s="40"/>
      <c r="U83" s="40"/>
      <c r="V83" s="40"/>
      <c r="W83" s="40"/>
      <c r="X83" s="40"/>
      <c r="Y83" s="40"/>
      <c r="Z83" s="40"/>
      <c r="AA83" s="41">
        <f>SUM(AA2:AA81)-AA82</f>
        <v>11229.92307692308</v>
      </c>
      <c r="AB83" s="40"/>
      <c r="AC83" s="40"/>
      <c r="AD83" s="40"/>
      <c r="AE83" s="40"/>
      <c r="AF83" s="40"/>
      <c r="AG83" s="40"/>
      <c r="AH83" s="40"/>
      <c r="AI83" s="44"/>
    </row>
    <row r="84" spans="1:35" s="6" customFormat="1" x14ac:dyDescent="0.35"/>
    <row r="85" spans="1:35" s="6" customFormat="1" x14ac:dyDescent="0.35"/>
  </sheetData>
  <sortState xmlns:xlrd2="http://schemas.microsoft.com/office/spreadsheetml/2017/richdata2" ref="D2:AH85">
    <sortCondition descending="1" ref="AA1:AA8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1EB5-7B51-48CA-82D6-9D9642143DCC}">
  <dimension ref="A3:D85"/>
  <sheetViews>
    <sheetView tabSelected="1" workbookViewId="0">
      <selection activeCell="D8" sqref="D8"/>
    </sheetView>
  </sheetViews>
  <sheetFormatPr defaultRowHeight="14.5" x14ac:dyDescent="0.35"/>
  <cols>
    <col min="1" max="1" width="38.90625" bestFit="1" customWidth="1"/>
    <col min="2" max="2" width="25.26953125" bestFit="1" customWidth="1"/>
  </cols>
  <sheetData>
    <row r="3" spans="1:4" x14ac:dyDescent="0.35">
      <c r="A3" s="23" t="s">
        <v>344</v>
      </c>
      <c r="B3" t="s">
        <v>347</v>
      </c>
    </row>
    <row r="4" spans="1:4" x14ac:dyDescent="0.35">
      <c r="A4" s="24" t="s">
        <v>114</v>
      </c>
      <c r="B4" s="26">
        <v>9806.5384615384573</v>
      </c>
      <c r="C4" s="45">
        <f>GETPIVOTDATA("average of 1648-1660",$A$3,"CATEGORY","Infectious disease")/GETPIVOTDATA("average of 1648-1660",$A$3)</f>
        <v>0.84336671914899208</v>
      </c>
    </row>
    <row r="5" spans="1:4" x14ac:dyDescent="0.35">
      <c r="A5" s="25" t="s">
        <v>348</v>
      </c>
      <c r="B5" s="26">
        <v>2695.6153846153848</v>
      </c>
      <c r="C5" s="46">
        <f>(9807-2696)/GETPIVOTDATA("average of 1648-1660",$A$3)</f>
        <v>0.61154919887273251</v>
      </c>
      <c r="D5" t="s">
        <v>356</v>
      </c>
    </row>
    <row r="6" spans="1:4" x14ac:dyDescent="0.35">
      <c r="A6" s="25" t="s">
        <v>350</v>
      </c>
      <c r="B6" s="26">
        <v>1596.7692307692309</v>
      </c>
    </row>
    <row r="7" spans="1:4" x14ac:dyDescent="0.35">
      <c r="A7" s="25" t="s">
        <v>349</v>
      </c>
      <c r="B7" s="26">
        <v>1178.6153846153845</v>
      </c>
      <c r="C7" s="47">
        <f>GETPIVOTDATA("average of 1648-1660",$A$3,"CATEGORY","Infectious disease","Likely disease","Malaria")/GETPIVOTDATA("average of 1648-1660",$A$3)</f>
        <v>0.10136145327529404</v>
      </c>
      <c r="D7" t="s">
        <v>357</v>
      </c>
    </row>
    <row r="8" spans="1:4" x14ac:dyDescent="0.35">
      <c r="A8" s="25" t="s">
        <v>52</v>
      </c>
      <c r="B8" s="26">
        <v>1152.9230769230769</v>
      </c>
    </row>
    <row r="9" spans="1:4" x14ac:dyDescent="0.35">
      <c r="A9" s="25" t="s">
        <v>8</v>
      </c>
      <c r="B9" s="26">
        <v>716.92307692307691</v>
      </c>
    </row>
    <row r="10" spans="1:4" x14ac:dyDescent="0.35">
      <c r="A10" s="25" t="s">
        <v>345</v>
      </c>
      <c r="B10" s="26">
        <v>625.38461538461536</v>
      </c>
    </row>
    <row r="11" spans="1:4" x14ac:dyDescent="0.35">
      <c r="A11" s="25" t="s">
        <v>354</v>
      </c>
      <c r="B11" s="26">
        <v>396.61538461538464</v>
      </c>
    </row>
    <row r="12" spans="1:4" x14ac:dyDescent="0.35">
      <c r="A12" s="25" t="s">
        <v>355</v>
      </c>
      <c r="B12" s="26">
        <v>336.92307692307691</v>
      </c>
    </row>
    <row r="13" spans="1:4" x14ac:dyDescent="0.35">
      <c r="A13" s="25" t="s">
        <v>353</v>
      </c>
      <c r="B13" s="26">
        <v>181.92307692307693</v>
      </c>
    </row>
    <row r="14" spans="1:4" x14ac:dyDescent="0.35">
      <c r="A14" s="25" t="s">
        <v>41</v>
      </c>
      <c r="B14" s="26">
        <v>166.38461538461539</v>
      </c>
    </row>
    <row r="15" spans="1:4" x14ac:dyDescent="0.35">
      <c r="A15" s="25" t="s">
        <v>28</v>
      </c>
      <c r="B15" s="26">
        <v>126.61538461538461</v>
      </c>
    </row>
    <row r="16" spans="1:4" x14ac:dyDescent="0.35">
      <c r="A16" s="25" t="s">
        <v>37</v>
      </c>
      <c r="B16" s="26">
        <v>110.15384615384616</v>
      </c>
    </row>
    <row r="17" spans="1:2" x14ac:dyDescent="0.35">
      <c r="A17" s="25" t="s">
        <v>53</v>
      </c>
      <c r="B17" s="26">
        <v>105.92307692307692</v>
      </c>
    </row>
    <row r="18" spans="1:2" x14ac:dyDescent="0.35">
      <c r="A18" s="25" t="s">
        <v>63</v>
      </c>
      <c r="B18" s="26">
        <v>89.84615384615384</v>
      </c>
    </row>
    <row r="19" spans="1:2" x14ac:dyDescent="0.35">
      <c r="A19" s="25" t="s">
        <v>26</v>
      </c>
      <c r="B19" s="26">
        <v>64.384615384615387</v>
      </c>
    </row>
    <row r="20" spans="1:2" x14ac:dyDescent="0.35">
      <c r="A20" s="25" t="s">
        <v>51</v>
      </c>
      <c r="B20" s="26">
        <v>52.307692307692307</v>
      </c>
    </row>
    <row r="21" spans="1:2" x14ac:dyDescent="0.35">
      <c r="A21" s="25" t="s">
        <v>21</v>
      </c>
      <c r="B21" s="26">
        <v>49.53846153846154</v>
      </c>
    </row>
    <row r="22" spans="1:2" x14ac:dyDescent="0.35">
      <c r="A22" s="25" t="s">
        <v>82</v>
      </c>
      <c r="B22" s="26">
        <v>38.53846153846154</v>
      </c>
    </row>
    <row r="23" spans="1:2" x14ac:dyDescent="0.35">
      <c r="A23" s="25" t="s">
        <v>60</v>
      </c>
      <c r="B23" s="26">
        <v>27.307692307692307</v>
      </c>
    </row>
    <row r="24" spans="1:2" x14ac:dyDescent="0.35">
      <c r="A24" s="25" t="s">
        <v>54</v>
      </c>
      <c r="B24" s="26">
        <v>21.076923076923077</v>
      </c>
    </row>
    <row r="25" spans="1:2" x14ac:dyDescent="0.35">
      <c r="A25" s="25" t="s">
        <v>27</v>
      </c>
      <c r="B25" s="26">
        <v>16.53846153846154</v>
      </c>
    </row>
    <row r="26" spans="1:2" x14ac:dyDescent="0.35">
      <c r="A26" s="25" t="s">
        <v>72</v>
      </c>
      <c r="B26" s="26">
        <v>14.692307692307692</v>
      </c>
    </row>
    <row r="27" spans="1:2" x14ac:dyDescent="0.35">
      <c r="A27" s="25" t="s">
        <v>74</v>
      </c>
      <c r="B27" s="26">
        <v>13.307692307692308</v>
      </c>
    </row>
    <row r="28" spans="1:2" x14ac:dyDescent="0.35">
      <c r="A28" s="25" t="s">
        <v>40</v>
      </c>
      <c r="B28" s="26">
        <v>10</v>
      </c>
    </row>
    <row r="29" spans="1:2" x14ac:dyDescent="0.35">
      <c r="A29" s="25" t="s">
        <v>39</v>
      </c>
      <c r="B29" s="26">
        <v>9.4615384615384617</v>
      </c>
    </row>
    <row r="30" spans="1:2" x14ac:dyDescent="0.35">
      <c r="A30" s="25" t="s">
        <v>20</v>
      </c>
      <c r="B30" s="26">
        <v>4.7692307692307692</v>
      </c>
    </row>
    <row r="31" spans="1:2" x14ac:dyDescent="0.35">
      <c r="A31" s="25" t="s">
        <v>23</v>
      </c>
      <c r="B31" s="26">
        <v>1.6153846153846154</v>
      </c>
    </row>
    <row r="32" spans="1:2" x14ac:dyDescent="0.35">
      <c r="A32" s="25" t="s">
        <v>18</v>
      </c>
      <c r="B32" s="26">
        <v>0.92307692307692313</v>
      </c>
    </row>
    <row r="33" spans="1:2" x14ac:dyDescent="0.35">
      <c r="A33" s="25" t="s">
        <v>70</v>
      </c>
      <c r="B33" s="26">
        <v>0.76923076923076927</v>
      </c>
    </row>
    <row r="34" spans="1:2" x14ac:dyDescent="0.35">
      <c r="A34" s="25" t="s">
        <v>6</v>
      </c>
      <c r="B34" s="26">
        <v>0.61538461538461542</v>
      </c>
    </row>
    <row r="35" spans="1:2" x14ac:dyDescent="0.35">
      <c r="A35" s="25" t="s">
        <v>64</v>
      </c>
      <c r="B35" s="26">
        <v>7.6923076923076927E-2</v>
      </c>
    </row>
    <row r="36" spans="1:2" x14ac:dyDescent="0.35">
      <c r="A36" s="24" t="s">
        <v>116</v>
      </c>
      <c r="B36" s="26">
        <v>929.07692307692309</v>
      </c>
    </row>
    <row r="37" spans="1:2" x14ac:dyDescent="0.35">
      <c r="A37" s="25" t="s">
        <v>2</v>
      </c>
      <c r="B37" s="26">
        <v>888.92307692307691</v>
      </c>
    </row>
    <row r="38" spans="1:2" x14ac:dyDescent="0.35">
      <c r="A38" s="25" t="s">
        <v>49</v>
      </c>
      <c r="B38" s="26">
        <v>39.53846153846154</v>
      </c>
    </row>
    <row r="39" spans="1:2" x14ac:dyDescent="0.35">
      <c r="A39" s="25" t="s">
        <v>50</v>
      </c>
      <c r="B39" s="26">
        <v>0.61538461538461542</v>
      </c>
    </row>
    <row r="40" spans="1:2" x14ac:dyDescent="0.35">
      <c r="A40" s="25" t="s">
        <v>42</v>
      </c>
      <c r="B40" s="26">
        <v>0</v>
      </c>
    </row>
    <row r="41" spans="1:2" x14ac:dyDescent="0.35">
      <c r="A41" s="24" t="s">
        <v>118</v>
      </c>
      <c r="B41" s="26">
        <v>696.00000000000045</v>
      </c>
    </row>
    <row r="42" spans="1:2" x14ac:dyDescent="0.35">
      <c r="A42" s="25" t="s">
        <v>71</v>
      </c>
      <c r="B42" s="26">
        <v>95.15384615384616</v>
      </c>
    </row>
    <row r="43" spans="1:2" x14ac:dyDescent="0.35">
      <c r="A43" s="25" t="s">
        <v>3</v>
      </c>
      <c r="B43" s="26">
        <v>95.07692307692308</v>
      </c>
    </row>
    <row r="44" spans="1:2" x14ac:dyDescent="0.35">
      <c r="A44" s="25" t="s">
        <v>62</v>
      </c>
      <c r="B44" s="26">
        <v>56.769230769230766</v>
      </c>
    </row>
    <row r="45" spans="1:2" x14ac:dyDescent="0.35">
      <c r="A45" s="25" t="s">
        <v>19</v>
      </c>
      <c r="B45" s="26">
        <v>53.307692307692307</v>
      </c>
    </row>
    <row r="46" spans="1:2" x14ac:dyDescent="0.35">
      <c r="A46" s="25" t="s">
        <v>75</v>
      </c>
      <c r="B46" s="26">
        <v>51.07692307692308</v>
      </c>
    </row>
    <row r="47" spans="1:2" x14ac:dyDescent="0.35">
      <c r="A47" s="25" t="s">
        <v>22</v>
      </c>
      <c r="B47" s="26">
        <v>47.846153846153847</v>
      </c>
    </row>
    <row r="48" spans="1:2" x14ac:dyDescent="0.35">
      <c r="A48" s="25" t="s">
        <v>11</v>
      </c>
      <c r="B48" s="26">
        <v>46.07692307692308</v>
      </c>
    </row>
    <row r="49" spans="1:2" x14ac:dyDescent="0.35">
      <c r="A49" s="25" t="s">
        <v>35</v>
      </c>
      <c r="B49" s="26">
        <v>43.92307692307692</v>
      </c>
    </row>
    <row r="50" spans="1:2" x14ac:dyDescent="0.35">
      <c r="A50" s="25" t="s">
        <v>25</v>
      </c>
      <c r="B50" s="26">
        <v>38.692307692307693</v>
      </c>
    </row>
    <row r="51" spans="1:2" x14ac:dyDescent="0.35">
      <c r="A51" s="25" t="s">
        <v>76</v>
      </c>
      <c r="B51" s="26">
        <v>32.153846153846153</v>
      </c>
    </row>
    <row r="52" spans="1:2" x14ac:dyDescent="0.35">
      <c r="A52" s="25" t="s">
        <v>65</v>
      </c>
      <c r="B52" s="26">
        <v>26.53846153846154</v>
      </c>
    </row>
    <row r="53" spans="1:2" x14ac:dyDescent="0.35">
      <c r="A53" s="25" t="s">
        <v>12</v>
      </c>
      <c r="B53" s="26">
        <v>20.692307692307693</v>
      </c>
    </row>
    <row r="54" spans="1:2" x14ac:dyDescent="0.35">
      <c r="A54" s="25" t="s">
        <v>17</v>
      </c>
      <c r="B54" s="26">
        <v>12.076923076923077</v>
      </c>
    </row>
    <row r="55" spans="1:2" x14ac:dyDescent="0.35">
      <c r="A55" s="25" t="s">
        <v>24</v>
      </c>
      <c r="B55" s="26">
        <v>11.076923076923077</v>
      </c>
    </row>
    <row r="56" spans="1:2" x14ac:dyDescent="0.35">
      <c r="A56" s="25" t="s">
        <v>67</v>
      </c>
      <c r="B56" s="26">
        <v>10.23076923076923</v>
      </c>
    </row>
    <row r="57" spans="1:2" x14ac:dyDescent="0.35">
      <c r="A57" s="25" t="s">
        <v>61</v>
      </c>
      <c r="B57" s="26">
        <v>8.1538461538461533</v>
      </c>
    </row>
    <row r="58" spans="1:2" x14ac:dyDescent="0.35">
      <c r="A58" s="25" t="s">
        <v>16</v>
      </c>
      <c r="B58" s="26">
        <v>7.9230769230769234</v>
      </c>
    </row>
    <row r="59" spans="1:2" x14ac:dyDescent="0.35">
      <c r="A59" s="25" t="s">
        <v>14</v>
      </c>
      <c r="B59" s="26">
        <v>7.0769230769230766</v>
      </c>
    </row>
    <row r="60" spans="1:2" x14ac:dyDescent="0.35">
      <c r="A60" s="25" t="s">
        <v>48</v>
      </c>
      <c r="B60" s="26">
        <v>6.9230769230769234</v>
      </c>
    </row>
    <row r="61" spans="1:2" x14ac:dyDescent="0.35">
      <c r="A61" s="25" t="s">
        <v>68</v>
      </c>
      <c r="B61" s="26">
        <v>6.384615384615385</v>
      </c>
    </row>
    <row r="62" spans="1:2" x14ac:dyDescent="0.35">
      <c r="A62" s="25" t="s">
        <v>78</v>
      </c>
      <c r="B62" s="26">
        <v>5.384615384615385</v>
      </c>
    </row>
    <row r="63" spans="1:2" x14ac:dyDescent="0.35">
      <c r="A63" s="25" t="s">
        <v>5</v>
      </c>
      <c r="B63" s="26">
        <v>3.6923076923076925</v>
      </c>
    </row>
    <row r="64" spans="1:2" x14ac:dyDescent="0.35">
      <c r="A64" s="25" t="s">
        <v>13</v>
      </c>
      <c r="B64" s="26">
        <v>2.4615384615384617</v>
      </c>
    </row>
    <row r="65" spans="1:2" x14ac:dyDescent="0.35">
      <c r="A65" s="25" t="s">
        <v>77</v>
      </c>
      <c r="B65" s="26">
        <v>2.0769230769230771</v>
      </c>
    </row>
    <row r="66" spans="1:2" x14ac:dyDescent="0.35">
      <c r="A66" s="25" t="s">
        <v>15</v>
      </c>
      <c r="B66" s="26">
        <v>1.6153846153846154</v>
      </c>
    </row>
    <row r="67" spans="1:2" x14ac:dyDescent="0.35">
      <c r="A67" s="25" t="s">
        <v>32</v>
      </c>
      <c r="B67" s="26">
        <v>1.4615384615384615</v>
      </c>
    </row>
    <row r="68" spans="1:2" x14ac:dyDescent="0.35">
      <c r="A68" s="25" t="s">
        <v>4</v>
      </c>
      <c r="B68" s="26">
        <v>1.0769230769230769</v>
      </c>
    </row>
    <row r="69" spans="1:2" x14ac:dyDescent="0.35">
      <c r="A69" s="25" t="s">
        <v>66</v>
      </c>
      <c r="B69" s="26">
        <v>0.30769230769230771</v>
      </c>
    </row>
    <row r="70" spans="1:2" x14ac:dyDescent="0.35">
      <c r="A70" s="25" t="s">
        <v>30</v>
      </c>
      <c r="B70" s="26">
        <v>0.23076923076923078</v>
      </c>
    </row>
    <row r="71" spans="1:2" x14ac:dyDescent="0.35">
      <c r="A71" s="25" t="s">
        <v>36</v>
      </c>
      <c r="B71" s="26">
        <v>0.15384615384615385</v>
      </c>
    </row>
    <row r="72" spans="1:2" x14ac:dyDescent="0.35">
      <c r="A72" s="25" t="s">
        <v>57</v>
      </c>
      <c r="B72" s="26">
        <v>0.15384615384615385</v>
      </c>
    </row>
    <row r="73" spans="1:2" x14ac:dyDescent="0.35">
      <c r="A73" s="25" t="s">
        <v>9</v>
      </c>
      <c r="B73" s="26">
        <v>7.6923076923076927E-2</v>
      </c>
    </row>
    <row r="74" spans="1:2" x14ac:dyDescent="0.35">
      <c r="A74" s="25" t="s">
        <v>33</v>
      </c>
      <c r="B74" s="26">
        <v>7.6923076923076927E-2</v>
      </c>
    </row>
    <row r="75" spans="1:2" x14ac:dyDescent="0.35">
      <c r="A75" s="25" t="s">
        <v>58</v>
      </c>
      <c r="B75" s="26">
        <v>7.6923076923076927E-2</v>
      </c>
    </row>
    <row r="76" spans="1:2" x14ac:dyDescent="0.35">
      <c r="A76" s="25" t="s">
        <v>43</v>
      </c>
      <c r="B76" s="26">
        <v>0</v>
      </c>
    </row>
    <row r="77" spans="1:2" x14ac:dyDescent="0.35">
      <c r="A77" s="24" t="s">
        <v>117</v>
      </c>
      <c r="B77" s="26">
        <v>193.69230769230768</v>
      </c>
    </row>
    <row r="78" spans="1:2" x14ac:dyDescent="0.35">
      <c r="A78" s="25" t="s">
        <v>352</v>
      </c>
      <c r="B78" s="26">
        <v>167.69230769230768</v>
      </c>
    </row>
    <row r="79" spans="1:2" x14ac:dyDescent="0.35">
      <c r="A79" s="25" t="s">
        <v>69</v>
      </c>
      <c r="B79" s="26">
        <v>21.153846153846153</v>
      </c>
    </row>
    <row r="80" spans="1:2" x14ac:dyDescent="0.35">
      <c r="A80" s="25" t="s">
        <v>44</v>
      </c>
      <c r="B80" s="26">
        <v>2.9230769230769229</v>
      </c>
    </row>
    <row r="81" spans="1:2" x14ac:dyDescent="0.35">
      <c r="A81" s="25" t="s">
        <v>31</v>
      </c>
      <c r="B81" s="26">
        <v>1.8461538461538463</v>
      </c>
    </row>
    <row r="82" spans="1:2" x14ac:dyDescent="0.35">
      <c r="A82" s="25" t="s">
        <v>79</v>
      </c>
      <c r="B82" s="26">
        <v>7.6923076923076927E-2</v>
      </c>
    </row>
    <row r="83" spans="1:2" x14ac:dyDescent="0.35">
      <c r="A83" s="24" t="s">
        <v>319</v>
      </c>
      <c r="B83" s="26">
        <v>2.5384615384615383</v>
      </c>
    </row>
    <row r="84" spans="1:2" x14ac:dyDescent="0.35">
      <c r="A84" s="25" t="s">
        <v>10</v>
      </c>
      <c r="B84" s="26">
        <v>2.5384615384615383</v>
      </c>
    </row>
    <row r="85" spans="1:2" x14ac:dyDescent="0.35">
      <c r="A85" s="24" t="s">
        <v>346</v>
      </c>
      <c r="B85" s="26">
        <v>11627.846153846154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DA429-D4EE-426D-BC99-CCE0DE35A58D}">
  <dimension ref="A1:AE84"/>
  <sheetViews>
    <sheetView topLeftCell="A6" workbookViewId="0">
      <selection activeCell="AI17" sqref="AI17"/>
    </sheetView>
  </sheetViews>
  <sheetFormatPr defaultRowHeight="14.5" x14ac:dyDescent="0.35"/>
  <cols>
    <col min="1" max="1" width="27.7265625" bestFit="1" customWidth="1"/>
    <col min="2" max="2" width="8.90625" hidden="1" customWidth="1"/>
    <col min="3" max="3" width="9.36328125" hidden="1" customWidth="1"/>
    <col min="4" max="6" width="8.90625" hidden="1" customWidth="1"/>
    <col min="7" max="9" width="9.36328125" hidden="1" customWidth="1"/>
    <col min="10" max="10" width="9.36328125" bestFit="1" customWidth="1"/>
    <col min="11" max="11" width="8.90625" bestFit="1" customWidth="1"/>
    <col min="12" max="12" width="9.36328125" bestFit="1" customWidth="1"/>
    <col min="13" max="13" width="8.90625" bestFit="1" customWidth="1"/>
    <col min="14" max="15" width="9.36328125" bestFit="1" customWidth="1"/>
    <col min="16" max="16" width="8.90625" bestFit="1" customWidth="1"/>
    <col min="17" max="30" width="9.36328125" bestFit="1" customWidth="1"/>
    <col min="31" max="31" width="10.36328125" bestFit="1" customWidth="1"/>
  </cols>
  <sheetData>
    <row r="1" spans="1:31" ht="26.5" x14ac:dyDescent="0.35">
      <c r="A1" s="1" t="s">
        <v>1</v>
      </c>
      <c r="B1" s="7">
        <v>1629</v>
      </c>
      <c r="C1" s="1">
        <v>1630</v>
      </c>
      <c r="D1" s="1">
        <v>1631</v>
      </c>
      <c r="E1" s="1">
        <v>1632</v>
      </c>
      <c r="F1" s="1">
        <v>1633</v>
      </c>
      <c r="G1" s="1">
        <v>1634</v>
      </c>
      <c r="H1" s="1">
        <v>1635</v>
      </c>
      <c r="I1" s="1">
        <v>1636</v>
      </c>
      <c r="J1" s="11" t="s">
        <v>103</v>
      </c>
      <c r="K1" s="1">
        <v>1648</v>
      </c>
      <c r="L1" s="1">
        <v>1649</v>
      </c>
      <c r="M1" s="1">
        <v>1650</v>
      </c>
      <c r="N1" s="1">
        <v>1651</v>
      </c>
      <c r="O1" s="1">
        <v>1652</v>
      </c>
      <c r="P1" s="1">
        <v>1653</v>
      </c>
      <c r="Q1" s="1">
        <v>1654</v>
      </c>
      <c r="R1" s="1">
        <v>1655</v>
      </c>
      <c r="S1" s="1">
        <v>1656</v>
      </c>
      <c r="T1" s="1">
        <v>1657</v>
      </c>
      <c r="U1" s="1">
        <v>1658</v>
      </c>
      <c r="V1" s="1">
        <v>1659</v>
      </c>
      <c r="W1" s="1">
        <v>1660</v>
      </c>
      <c r="X1" s="16" t="s">
        <v>104</v>
      </c>
      <c r="Y1" s="11" t="s">
        <v>83</v>
      </c>
      <c r="Z1" s="11" t="s">
        <v>84</v>
      </c>
      <c r="AA1" s="11" t="s">
        <v>85</v>
      </c>
      <c r="AB1" s="11" t="s">
        <v>86</v>
      </c>
      <c r="AC1" s="11" t="s">
        <v>87</v>
      </c>
      <c r="AD1" s="11" t="s">
        <v>88</v>
      </c>
      <c r="AE1" s="10" t="s">
        <v>93</v>
      </c>
    </row>
    <row r="2" spans="1:31" s="6" customFormat="1" x14ac:dyDescent="0.35">
      <c r="A2" s="13" t="s">
        <v>52</v>
      </c>
      <c r="B2" s="14">
        <v>2596</v>
      </c>
      <c r="C2" s="14">
        <v>2378</v>
      </c>
      <c r="D2" s="14">
        <v>2035</v>
      </c>
      <c r="E2" s="14">
        <v>2268</v>
      </c>
      <c r="F2" s="14">
        <v>2130</v>
      </c>
      <c r="G2" s="14">
        <v>2315</v>
      </c>
      <c r="H2" s="14">
        <v>2113</v>
      </c>
      <c r="I2" s="14">
        <v>1895</v>
      </c>
      <c r="J2" s="17" cm="1">
        <f t="array" ref="J2">SUM(B2:I2/8)</f>
        <v>2216.25</v>
      </c>
      <c r="K2" s="14">
        <v>1254</v>
      </c>
      <c r="L2" s="14">
        <v>1065</v>
      </c>
      <c r="M2" s="14">
        <v>990</v>
      </c>
      <c r="N2" s="14">
        <v>1237</v>
      </c>
      <c r="O2" s="14">
        <v>1280</v>
      </c>
      <c r="P2" s="14">
        <v>1050</v>
      </c>
      <c r="Q2" s="14">
        <v>1343</v>
      </c>
      <c r="R2" s="14">
        <v>1089</v>
      </c>
      <c r="S2" s="14">
        <v>1393</v>
      </c>
      <c r="T2" s="14">
        <v>1162</v>
      </c>
      <c r="U2" s="14">
        <v>1144</v>
      </c>
      <c r="V2" s="14">
        <v>858</v>
      </c>
      <c r="W2" s="14">
        <v>1123</v>
      </c>
      <c r="X2" s="17">
        <f t="shared" ref="X2:X33" si="0">SUM(K2:W2)/13</f>
        <v>1152.9230769230769</v>
      </c>
      <c r="Y2" s="14">
        <v>9277</v>
      </c>
      <c r="Z2" s="14">
        <v>8453</v>
      </c>
      <c r="AA2" s="14">
        <v>4678</v>
      </c>
      <c r="AB2" s="14">
        <v>4910</v>
      </c>
      <c r="AC2" s="14">
        <v>4788</v>
      </c>
      <c r="AD2" s="14">
        <v>4519</v>
      </c>
      <c r="AE2" s="14">
        <v>32106</v>
      </c>
    </row>
    <row r="3" spans="1:31" s="6" customFormat="1" x14ac:dyDescent="0.35">
      <c r="A3" s="13" t="s">
        <v>55</v>
      </c>
      <c r="B3" s="14">
        <v>1827</v>
      </c>
      <c r="C3" s="14">
        <v>1910</v>
      </c>
      <c r="D3" s="14">
        <v>1713</v>
      </c>
      <c r="E3" s="14">
        <v>1797</v>
      </c>
      <c r="F3" s="14">
        <v>1754</v>
      </c>
      <c r="G3" s="14">
        <v>1955</v>
      </c>
      <c r="H3" s="14">
        <v>2080</v>
      </c>
      <c r="I3" s="14">
        <v>2477</v>
      </c>
      <c r="J3" s="17" cm="1">
        <f t="array" ref="J3">SUM(B3:I3/8)</f>
        <v>1939.125</v>
      </c>
      <c r="K3" s="14">
        <v>2200</v>
      </c>
      <c r="L3" s="14">
        <v>2388</v>
      </c>
      <c r="M3" s="14">
        <v>1988</v>
      </c>
      <c r="N3" s="14">
        <v>2350</v>
      </c>
      <c r="O3" s="14">
        <v>2410</v>
      </c>
      <c r="P3" s="14">
        <v>2286</v>
      </c>
      <c r="Q3" s="14">
        <v>2868</v>
      </c>
      <c r="R3" s="14">
        <v>2606</v>
      </c>
      <c r="S3" s="14">
        <v>3184</v>
      </c>
      <c r="T3" s="14">
        <v>2757</v>
      </c>
      <c r="U3" s="14">
        <v>3610</v>
      </c>
      <c r="V3" s="14">
        <v>2982</v>
      </c>
      <c r="W3" s="14">
        <v>3414</v>
      </c>
      <c r="X3" s="17">
        <f t="shared" si="0"/>
        <v>2695.6153846153848</v>
      </c>
      <c r="Y3" s="14">
        <v>5157</v>
      </c>
      <c r="Z3" s="14">
        <v>8266</v>
      </c>
      <c r="AA3" s="14">
        <v>8999</v>
      </c>
      <c r="AB3" s="14">
        <v>9914</v>
      </c>
      <c r="AC3" s="14">
        <v>12157</v>
      </c>
      <c r="AD3" s="14">
        <v>7197</v>
      </c>
      <c r="AE3" s="14">
        <v>44487</v>
      </c>
    </row>
    <row r="4" spans="1:31" s="6" customFormat="1" x14ac:dyDescent="0.35">
      <c r="A4" s="13" t="s">
        <v>28</v>
      </c>
      <c r="B4" s="14">
        <v>0</v>
      </c>
      <c r="C4" s="14">
        <v>1317</v>
      </c>
      <c r="D4" s="14">
        <v>274</v>
      </c>
      <c r="E4" s="14">
        <v>8</v>
      </c>
      <c r="F4" s="14">
        <v>0</v>
      </c>
      <c r="G4" s="14">
        <v>1</v>
      </c>
      <c r="H4" s="14">
        <v>0</v>
      </c>
      <c r="I4" s="14">
        <v>10400</v>
      </c>
      <c r="J4" s="17" cm="1">
        <f t="array" ref="J4">SUM(B4:I4/8)</f>
        <v>1500</v>
      </c>
      <c r="K4" s="14">
        <v>0</v>
      </c>
      <c r="L4" s="14">
        <v>0</v>
      </c>
      <c r="M4" s="14">
        <v>1</v>
      </c>
      <c r="N4" s="14">
        <v>0</v>
      </c>
      <c r="O4" s="14">
        <v>110</v>
      </c>
      <c r="P4" s="14">
        <v>32</v>
      </c>
      <c r="Q4" s="14">
        <v>0</v>
      </c>
      <c r="R4" s="14">
        <v>87</v>
      </c>
      <c r="S4" s="14">
        <v>315</v>
      </c>
      <c r="T4" s="14">
        <v>446</v>
      </c>
      <c r="U4" s="14">
        <v>0</v>
      </c>
      <c r="V4" s="14">
        <v>253</v>
      </c>
      <c r="W4" s="14">
        <v>402</v>
      </c>
      <c r="X4" s="17">
        <f t="shared" si="0"/>
        <v>126.61538461538461</v>
      </c>
      <c r="Y4" s="14">
        <v>1599</v>
      </c>
      <c r="Z4" s="14">
        <v>10401</v>
      </c>
      <c r="AA4" s="14">
        <v>4290</v>
      </c>
      <c r="AB4" s="14">
        <v>61</v>
      </c>
      <c r="AC4" s="14">
        <v>33</v>
      </c>
      <c r="AD4" s="14">
        <v>103</v>
      </c>
      <c r="AE4" s="14">
        <v>16384</v>
      </c>
    </row>
    <row r="5" spans="1:31" s="6" customFormat="1" x14ac:dyDescent="0.35">
      <c r="A5" s="13" t="s">
        <v>46</v>
      </c>
      <c r="B5" s="14">
        <v>956</v>
      </c>
      <c r="C5" s="14">
        <v>1091</v>
      </c>
      <c r="D5" s="14">
        <v>1115</v>
      </c>
      <c r="E5" s="14">
        <v>1108</v>
      </c>
      <c r="F5" s="14">
        <v>953</v>
      </c>
      <c r="G5" s="14">
        <v>1279</v>
      </c>
      <c r="H5" s="14">
        <v>1622</v>
      </c>
      <c r="I5" s="14">
        <v>2360</v>
      </c>
      <c r="J5" s="17" cm="1">
        <f t="array" ref="J5">SUM(B5:I5/8)</f>
        <v>1310.5</v>
      </c>
      <c r="K5" s="14">
        <v>884</v>
      </c>
      <c r="L5" s="14">
        <v>751</v>
      </c>
      <c r="M5" s="14">
        <v>970</v>
      </c>
      <c r="N5" s="14">
        <v>1038</v>
      </c>
      <c r="O5" s="14">
        <v>1212</v>
      </c>
      <c r="P5" s="14">
        <v>282</v>
      </c>
      <c r="Q5" s="14">
        <v>1371</v>
      </c>
      <c r="R5" s="14">
        <v>689</v>
      </c>
      <c r="S5" s="14">
        <v>875</v>
      </c>
      <c r="T5" s="14">
        <v>999</v>
      </c>
      <c r="U5" s="14">
        <v>1800</v>
      </c>
      <c r="V5" s="14">
        <v>2303</v>
      </c>
      <c r="W5" s="14">
        <v>2148</v>
      </c>
      <c r="X5" s="17">
        <f t="shared" si="0"/>
        <v>1178.6153846153845</v>
      </c>
      <c r="Y5" s="14">
        <v>4418</v>
      </c>
      <c r="Z5" s="14">
        <v>6235</v>
      </c>
      <c r="AA5" s="14">
        <v>3865</v>
      </c>
      <c r="AB5" s="14">
        <v>4903</v>
      </c>
      <c r="AC5" s="14">
        <v>4363</v>
      </c>
      <c r="AD5" s="14">
        <v>4010</v>
      </c>
      <c r="AE5" s="14">
        <v>23784</v>
      </c>
    </row>
    <row r="6" spans="1:31" s="6" customFormat="1" x14ac:dyDescent="0.35">
      <c r="A6" s="13" t="s">
        <v>2</v>
      </c>
      <c r="B6" s="14">
        <v>579</v>
      </c>
      <c r="C6" s="14">
        <v>712</v>
      </c>
      <c r="D6" s="14">
        <v>661</v>
      </c>
      <c r="E6" s="14">
        <v>671</v>
      </c>
      <c r="F6" s="14">
        <v>704</v>
      </c>
      <c r="G6" s="14">
        <v>623</v>
      </c>
      <c r="H6" s="14">
        <v>794</v>
      </c>
      <c r="I6" s="14">
        <v>714</v>
      </c>
      <c r="J6" s="17" cm="1">
        <f t="array" ref="J6">SUM(B6:I6/8)</f>
        <v>682.25</v>
      </c>
      <c r="K6" s="14">
        <v>835</v>
      </c>
      <c r="L6" s="14">
        <v>889</v>
      </c>
      <c r="M6" s="14">
        <v>696</v>
      </c>
      <c r="N6" s="14">
        <v>780</v>
      </c>
      <c r="O6" s="14">
        <v>834</v>
      </c>
      <c r="P6" s="14">
        <v>864</v>
      </c>
      <c r="Q6" s="14">
        <v>974</v>
      </c>
      <c r="R6" s="14">
        <v>743</v>
      </c>
      <c r="S6" s="14">
        <v>892</v>
      </c>
      <c r="T6" s="14">
        <v>869</v>
      </c>
      <c r="U6" s="14">
        <v>1176</v>
      </c>
      <c r="V6" s="14">
        <v>909</v>
      </c>
      <c r="W6" s="14">
        <v>1095</v>
      </c>
      <c r="X6" s="17">
        <f t="shared" si="0"/>
        <v>888.92307692307691</v>
      </c>
      <c r="Y6" s="14">
        <v>2475</v>
      </c>
      <c r="Z6" s="14">
        <v>2814</v>
      </c>
      <c r="AA6" s="14">
        <v>3336</v>
      </c>
      <c r="AB6" s="14">
        <v>3452</v>
      </c>
      <c r="AC6" s="14">
        <v>3680</v>
      </c>
      <c r="AD6" s="14">
        <v>2377</v>
      </c>
      <c r="AE6" s="14">
        <v>15759</v>
      </c>
    </row>
    <row r="7" spans="1:31" s="6" customFormat="1" x14ac:dyDescent="0.35">
      <c r="A7" s="13" t="s">
        <v>81</v>
      </c>
      <c r="B7" s="14">
        <v>440</v>
      </c>
      <c r="C7" s="14">
        <v>506</v>
      </c>
      <c r="D7" s="14">
        <v>335</v>
      </c>
      <c r="E7" s="14">
        <v>470</v>
      </c>
      <c r="F7" s="14">
        <v>432</v>
      </c>
      <c r="G7" s="14">
        <v>454</v>
      </c>
      <c r="H7" s="14">
        <v>539</v>
      </c>
      <c r="I7" s="14">
        <v>1207</v>
      </c>
      <c r="J7" s="17" cm="1">
        <f t="array" ref="J7">SUM(B7:I7/8)</f>
        <v>547.875</v>
      </c>
      <c r="K7" s="14">
        <v>47</v>
      </c>
      <c r="L7" s="14">
        <v>0</v>
      </c>
      <c r="M7" s="14">
        <v>0</v>
      </c>
      <c r="N7" s="14">
        <v>0</v>
      </c>
      <c r="O7" s="14">
        <v>0</v>
      </c>
      <c r="P7" s="14">
        <v>0</v>
      </c>
      <c r="Q7" s="14">
        <v>0</v>
      </c>
      <c r="R7" s="14">
        <v>0</v>
      </c>
      <c r="S7" s="14">
        <v>0</v>
      </c>
      <c r="T7" s="14">
        <v>0</v>
      </c>
      <c r="U7" s="14">
        <v>0</v>
      </c>
      <c r="V7" s="14">
        <v>0</v>
      </c>
      <c r="W7" s="14">
        <v>0</v>
      </c>
      <c r="X7" s="17">
        <f t="shared" si="0"/>
        <v>3.6153846153846154</v>
      </c>
      <c r="Y7" s="14">
        <v>1751</v>
      </c>
      <c r="Z7" s="14">
        <v>2632</v>
      </c>
      <c r="AA7" s="14">
        <v>2502</v>
      </c>
      <c r="AB7" s="14">
        <v>3436</v>
      </c>
      <c r="AC7" s="14">
        <v>3915</v>
      </c>
      <c r="AD7" s="14">
        <v>1819</v>
      </c>
      <c r="AE7" s="14">
        <v>14236</v>
      </c>
    </row>
    <row r="8" spans="1:31" s="6" customFormat="1" x14ac:dyDescent="0.35">
      <c r="A8" s="13" t="s">
        <v>45</v>
      </c>
      <c r="B8" s="14">
        <v>499</v>
      </c>
      <c r="C8" s="14">
        <v>439</v>
      </c>
      <c r="D8" s="14">
        <v>410</v>
      </c>
      <c r="E8" s="14">
        <v>445</v>
      </c>
      <c r="F8" s="14">
        <v>500</v>
      </c>
      <c r="G8" s="14">
        <v>475</v>
      </c>
      <c r="H8" s="14">
        <v>507</v>
      </c>
      <c r="I8" s="14">
        <v>523</v>
      </c>
      <c r="J8" s="17" cm="1">
        <f t="array" ref="J8">SUM(B8:I8/8)</f>
        <v>474.75</v>
      </c>
      <c r="K8" s="14">
        <v>329</v>
      </c>
      <c r="L8" s="14">
        <v>317</v>
      </c>
      <c r="M8" s="14">
        <v>351</v>
      </c>
      <c r="N8" s="14">
        <v>389</v>
      </c>
      <c r="O8" s="14">
        <v>381</v>
      </c>
      <c r="P8" s="14">
        <v>384</v>
      </c>
      <c r="Q8" s="14">
        <v>433</v>
      </c>
      <c r="R8" s="14">
        <v>483</v>
      </c>
      <c r="S8" s="14">
        <v>419</v>
      </c>
      <c r="T8" s="14">
        <v>465</v>
      </c>
      <c r="U8" s="14">
        <v>467</v>
      </c>
      <c r="V8" s="14">
        <v>411</v>
      </c>
      <c r="W8" s="14">
        <v>344</v>
      </c>
      <c r="X8" s="17">
        <f t="shared" si="0"/>
        <v>397.92307692307691</v>
      </c>
      <c r="Y8" s="14">
        <v>1793</v>
      </c>
      <c r="Z8" s="14">
        <v>2005</v>
      </c>
      <c r="AA8" s="14">
        <v>1342</v>
      </c>
      <c r="AB8" s="14">
        <v>1587</v>
      </c>
      <c r="AC8" s="14">
        <v>1832</v>
      </c>
      <c r="AD8" s="14">
        <v>1247</v>
      </c>
      <c r="AE8" s="14">
        <v>8559</v>
      </c>
    </row>
    <row r="9" spans="1:31" s="6" customFormat="1" x14ac:dyDescent="0.35">
      <c r="A9" s="13" t="s">
        <v>47</v>
      </c>
      <c r="B9" s="14">
        <v>449</v>
      </c>
      <c r="C9" s="14">
        <v>438</v>
      </c>
      <c r="D9" s="14">
        <v>352</v>
      </c>
      <c r="E9" s="14">
        <v>348</v>
      </c>
      <c r="F9" s="14">
        <v>278</v>
      </c>
      <c r="G9" s="14">
        <v>512</v>
      </c>
      <c r="H9" s="14">
        <v>346</v>
      </c>
      <c r="I9" s="14">
        <v>330</v>
      </c>
      <c r="J9" s="17" cm="1">
        <f t="array" ref="J9">SUM(B9:I9/8)</f>
        <v>381.625</v>
      </c>
      <c r="K9" s="14">
        <v>176</v>
      </c>
      <c r="L9" s="14">
        <v>802</v>
      </c>
      <c r="M9" s="14">
        <v>289</v>
      </c>
      <c r="N9" s="14">
        <v>833</v>
      </c>
      <c r="O9" s="14">
        <v>762</v>
      </c>
      <c r="P9" s="14">
        <v>200</v>
      </c>
      <c r="Q9" s="14">
        <v>386</v>
      </c>
      <c r="R9" s="14">
        <v>168</v>
      </c>
      <c r="S9" s="14">
        <v>368</v>
      </c>
      <c r="T9" s="14">
        <v>362</v>
      </c>
      <c r="U9" s="14">
        <v>233</v>
      </c>
      <c r="V9" s="14">
        <v>346</v>
      </c>
      <c r="W9" s="14">
        <v>231</v>
      </c>
      <c r="X9" s="17">
        <f t="shared" si="0"/>
        <v>396.61538461538464</v>
      </c>
      <c r="Y9" s="14">
        <v>1587</v>
      </c>
      <c r="Z9" s="14">
        <v>1466</v>
      </c>
      <c r="AA9" s="14">
        <v>1422</v>
      </c>
      <c r="AB9" s="14">
        <v>2181</v>
      </c>
      <c r="AC9" s="14">
        <v>1161</v>
      </c>
      <c r="AD9" s="14">
        <v>1597</v>
      </c>
      <c r="AE9" s="14">
        <v>7818</v>
      </c>
    </row>
    <row r="10" spans="1:31" s="6" customFormat="1" x14ac:dyDescent="0.35">
      <c r="A10" s="13" t="s">
        <v>59</v>
      </c>
      <c r="B10" s="14">
        <v>72</v>
      </c>
      <c r="C10" s="14">
        <v>40</v>
      </c>
      <c r="D10" s="14">
        <v>58</v>
      </c>
      <c r="E10" s="14">
        <v>531</v>
      </c>
      <c r="F10" s="14">
        <v>72</v>
      </c>
      <c r="G10" s="14">
        <v>1354</v>
      </c>
      <c r="H10" s="14">
        <v>293</v>
      </c>
      <c r="I10" s="14">
        <v>127</v>
      </c>
      <c r="J10" s="17" cm="1">
        <f t="array" ref="J10">SUM(B10:I10/8)</f>
        <v>318.375</v>
      </c>
      <c r="K10" s="14">
        <v>400</v>
      </c>
      <c r="L10" s="14">
        <v>1190</v>
      </c>
      <c r="M10" s="14">
        <v>184</v>
      </c>
      <c r="N10" s="14">
        <v>525</v>
      </c>
      <c r="O10" s="14">
        <v>1279</v>
      </c>
      <c r="P10" s="14">
        <v>139</v>
      </c>
      <c r="Q10" s="14">
        <v>812</v>
      </c>
      <c r="R10" s="14">
        <v>1294</v>
      </c>
      <c r="S10" s="14">
        <v>823</v>
      </c>
      <c r="T10" s="14">
        <v>835</v>
      </c>
      <c r="U10" s="14">
        <v>409</v>
      </c>
      <c r="V10" s="14">
        <v>1523</v>
      </c>
      <c r="W10" s="14">
        <v>354</v>
      </c>
      <c r="X10" s="17">
        <f t="shared" si="0"/>
        <v>751.30769230769226</v>
      </c>
      <c r="Y10" s="14">
        <v>701</v>
      </c>
      <c r="Z10" s="14">
        <v>1846</v>
      </c>
      <c r="AA10" s="14">
        <v>1913</v>
      </c>
      <c r="AB10" s="14">
        <v>2755</v>
      </c>
      <c r="AC10" s="14">
        <v>3361</v>
      </c>
      <c r="AD10" s="14">
        <v>2785</v>
      </c>
      <c r="AE10" s="14">
        <v>10576</v>
      </c>
    </row>
    <row r="11" spans="1:31" s="6" customFormat="1" x14ac:dyDescent="0.35">
      <c r="A11" s="13" t="s">
        <v>56</v>
      </c>
      <c r="B11" s="14">
        <v>235</v>
      </c>
      <c r="C11" s="14">
        <v>252</v>
      </c>
      <c r="D11" s="14">
        <v>279</v>
      </c>
      <c r="E11" s="14">
        <v>280</v>
      </c>
      <c r="F11" s="14">
        <v>266</v>
      </c>
      <c r="G11" s="14">
        <v>250</v>
      </c>
      <c r="H11" s="14">
        <v>329</v>
      </c>
      <c r="I11" s="14">
        <v>389</v>
      </c>
      <c r="J11" s="17" cm="1">
        <f t="array" ref="J11">SUM(B11:I11/8)</f>
        <v>285</v>
      </c>
      <c r="K11" s="14">
        <v>434</v>
      </c>
      <c r="L11" s="14">
        <v>421</v>
      </c>
      <c r="M11" s="14">
        <v>508</v>
      </c>
      <c r="N11" s="14">
        <v>444</v>
      </c>
      <c r="O11" s="14">
        <v>556</v>
      </c>
      <c r="P11" s="14">
        <v>617</v>
      </c>
      <c r="Q11" s="14">
        <v>704</v>
      </c>
      <c r="R11" s="14">
        <v>660</v>
      </c>
      <c r="S11" s="14">
        <v>706</v>
      </c>
      <c r="T11" s="14">
        <v>631</v>
      </c>
      <c r="U11" s="14">
        <v>931</v>
      </c>
      <c r="V11" s="14">
        <v>646</v>
      </c>
      <c r="W11" s="14">
        <v>872</v>
      </c>
      <c r="X11" s="17">
        <f t="shared" si="0"/>
        <v>625.38461538461536</v>
      </c>
      <c r="Y11" s="14">
        <v>1048</v>
      </c>
      <c r="Z11" s="14">
        <v>1734</v>
      </c>
      <c r="AA11" s="14">
        <v>1538</v>
      </c>
      <c r="AB11" s="14">
        <v>2321</v>
      </c>
      <c r="AC11" s="14">
        <v>2982</v>
      </c>
      <c r="AD11" s="14">
        <v>1302</v>
      </c>
      <c r="AE11" s="14">
        <v>9623</v>
      </c>
    </row>
    <row r="12" spans="1:31" s="6" customFormat="1" x14ac:dyDescent="0.35">
      <c r="A12" s="13" t="s">
        <v>8</v>
      </c>
      <c r="B12" s="14">
        <v>52</v>
      </c>
      <c r="C12" s="14">
        <v>87</v>
      </c>
      <c r="D12" s="14">
        <v>18</v>
      </c>
      <c r="E12" s="14">
        <v>241</v>
      </c>
      <c r="F12" s="14">
        <v>221</v>
      </c>
      <c r="G12" s="14">
        <v>386</v>
      </c>
      <c r="H12" s="14">
        <v>418</v>
      </c>
      <c r="I12" s="14">
        <v>709</v>
      </c>
      <c r="J12" s="17" cm="1">
        <f t="array" ref="J12">SUM(B12:I12/8)</f>
        <v>266.5</v>
      </c>
      <c r="K12" s="14">
        <v>491</v>
      </c>
      <c r="L12" s="14">
        <v>530</v>
      </c>
      <c r="M12" s="14">
        <v>493</v>
      </c>
      <c r="N12" s="14">
        <v>569</v>
      </c>
      <c r="O12" s="14">
        <v>653</v>
      </c>
      <c r="P12" s="14">
        <v>606</v>
      </c>
      <c r="Q12" s="14">
        <v>828</v>
      </c>
      <c r="R12" s="14">
        <v>702</v>
      </c>
      <c r="S12" s="14">
        <v>1027</v>
      </c>
      <c r="T12" s="14">
        <v>807</v>
      </c>
      <c r="U12" s="14">
        <v>841</v>
      </c>
      <c r="V12" s="14">
        <v>742</v>
      </c>
      <c r="W12" s="14">
        <v>1031</v>
      </c>
      <c r="X12" s="17">
        <f t="shared" si="0"/>
        <v>716.92307692307691</v>
      </c>
      <c r="Y12" s="14">
        <v>498</v>
      </c>
      <c r="Z12" s="14">
        <v>1734</v>
      </c>
      <c r="AA12" s="14">
        <v>2198</v>
      </c>
      <c r="AB12" s="14">
        <v>2656</v>
      </c>
      <c r="AC12" s="14">
        <v>3377</v>
      </c>
      <c r="AD12" s="14">
        <v>1324</v>
      </c>
      <c r="AE12" s="14">
        <v>9073</v>
      </c>
    </row>
    <row r="13" spans="1:31" s="6" customFormat="1" x14ac:dyDescent="0.35">
      <c r="A13" s="13" t="s">
        <v>7</v>
      </c>
      <c r="B13" s="14">
        <v>150</v>
      </c>
      <c r="C13" s="14">
        <v>157</v>
      </c>
      <c r="D13" s="14">
        <v>112</v>
      </c>
      <c r="E13" s="14">
        <v>171</v>
      </c>
      <c r="F13" s="14">
        <v>132</v>
      </c>
      <c r="G13" s="14">
        <v>143</v>
      </c>
      <c r="H13" s="14">
        <v>163</v>
      </c>
      <c r="I13" s="14">
        <v>230</v>
      </c>
      <c r="J13" s="17" cm="1">
        <f t="array" ref="J13">SUM(B13:I13/8)</f>
        <v>157.25</v>
      </c>
      <c r="K13" s="14">
        <v>106</v>
      </c>
      <c r="L13" s="14">
        <v>114</v>
      </c>
      <c r="M13" s="14">
        <v>117</v>
      </c>
      <c r="N13" s="14">
        <v>206</v>
      </c>
      <c r="O13" s="14">
        <v>213</v>
      </c>
      <c r="P13" s="14">
        <v>158</v>
      </c>
      <c r="Q13" s="14">
        <v>192</v>
      </c>
      <c r="R13" s="14">
        <v>177</v>
      </c>
      <c r="S13" s="14">
        <v>201</v>
      </c>
      <c r="T13" s="14">
        <v>236</v>
      </c>
      <c r="U13" s="14">
        <v>225</v>
      </c>
      <c r="V13" s="14">
        <v>226</v>
      </c>
      <c r="W13" s="14">
        <v>194</v>
      </c>
      <c r="X13" s="17">
        <f t="shared" si="0"/>
        <v>181.92307692307693</v>
      </c>
      <c r="Y13" s="14">
        <v>590</v>
      </c>
      <c r="Z13" s="14">
        <v>668</v>
      </c>
      <c r="AA13" s="14">
        <v>498</v>
      </c>
      <c r="AB13" s="14">
        <v>769</v>
      </c>
      <c r="AC13" s="14">
        <v>839</v>
      </c>
      <c r="AD13" s="14">
        <v>490</v>
      </c>
      <c r="AE13" s="14">
        <v>3364</v>
      </c>
    </row>
    <row r="14" spans="1:31" s="6" customFormat="1" x14ac:dyDescent="0.35">
      <c r="A14" s="13" t="s">
        <v>32</v>
      </c>
      <c r="B14" s="14">
        <v>63</v>
      </c>
      <c r="C14" s="14">
        <v>157</v>
      </c>
      <c r="D14" s="14">
        <v>149</v>
      </c>
      <c r="E14" s="14">
        <v>86</v>
      </c>
      <c r="F14" s="14">
        <v>104</v>
      </c>
      <c r="G14" s="14">
        <v>114</v>
      </c>
      <c r="H14" s="14">
        <v>132</v>
      </c>
      <c r="I14" s="14">
        <v>371</v>
      </c>
      <c r="J14" s="17" cm="1">
        <f t="array" ref="J14">SUM(B14:I14/8)</f>
        <v>147</v>
      </c>
      <c r="K14" s="14">
        <v>4</v>
      </c>
      <c r="L14" s="14">
        <v>3</v>
      </c>
      <c r="M14" s="14">
        <v>0</v>
      </c>
      <c r="N14" s="14">
        <v>0</v>
      </c>
      <c r="O14" s="14">
        <v>0</v>
      </c>
      <c r="P14" s="14">
        <v>1</v>
      </c>
      <c r="Q14" s="14">
        <v>4</v>
      </c>
      <c r="R14" s="14">
        <v>2</v>
      </c>
      <c r="S14" s="14">
        <v>1</v>
      </c>
      <c r="T14" s="14">
        <v>1</v>
      </c>
      <c r="U14" s="14">
        <v>1</v>
      </c>
      <c r="V14" s="14">
        <v>2</v>
      </c>
      <c r="W14" s="14">
        <v>0</v>
      </c>
      <c r="X14" s="17">
        <f t="shared" si="0"/>
        <v>1.4615384615384615</v>
      </c>
      <c r="Y14" s="14">
        <v>445</v>
      </c>
      <c r="Z14" s="14">
        <v>721</v>
      </c>
      <c r="AA14" s="14">
        <v>613</v>
      </c>
      <c r="AB14" s="14">
        <v>671</v>
      </c>
      <c r="AC14" s="14">
        <v>644</v>
      </c>
      <c r="AD14" s="14">
        <v>401</v>
      </c>
      <c r="AE14" s="14">
        <v>3094</v>
      </c>
    </row>
    <row r="15" spans="1:31" s="6" customFormat="1" x14ac:dyDescent="0.35">
      <c r="A15" s="13" t="s">
        <v>72</v>
      </c>
      <c r="B15" s="14">
        <v>32</v>
      </c>
      <c r="C15" s="14">
        <v>58</v>
      </c>
      <c r="D15" s="14">
        <v>58</v>
      </c>
      <c r="E15" s="14">
        <v>38</v>
      </c>
      <c r="F15" s="14">
        <v>24</v>
      </c>
      <c r="G15" s="14">
        <v>125</v>
      </c>
      <c r="H15" s="14">
        <v>245</v>
      </c>
      <c r="I15" s="14">
        <v>397</v>
      </c>
      <c r="J15" s="17" cm="1">
        <f t="array" ref="J15">SUM(B15:I15/8)</f>
        <v>122.125</v>
      </c>
      <c r="K15" s="14">
        <v>11</v>
      </c>
      <c r="L15" s="14">
        <v>12</v>
      </c>
      <c r="M15" s="14">
        <v>17</v>
      </c>
      <c r="N15" s="14">
        <v>24</v>
      </c>
      <c r="O15" s="14">
        <v>20</v>
      </c>
      <c r="P15" s="14">
        <v>18</v>
      </c>
      <c r="Q15" s="14">
        <v>9</v>
      </c>
      <c r="R15" s="14">
        <v>15</v>
      </c>
      <c r="S15" s="14">
        <v>13</v>
      </c>
      <c r="T15" s="14">
        <v>7</v>
      </c>
      <c r="U15" s="14">
        <v>10</v>
      </c>
      <c r="V15" s="14">
        <v>21</v>
      </c>
      <c r="W15" s="14">
        <v>14</v>
      </c>
      <c r="X15" s="17">
        <f t="shared" si="0"/>
        <v>14.692307692307692</v>
      </c>
      <c r="Y15" s="14">
        <v>186</v>
      </c>
      <c r="Z15" s="14">
        <v>791</v>
      </c>
      <c r="AA15" s="14">
        <v>300</v>
      </c>
      <c r="AB15" s="14">
        <v>278</v>
      </c>
      <c r="AC15" s="14">
        <v>290</v>
      </c>
      <c r="AD15" s="14">
        <v>243</v>
      </c>
      <c r="AE15" s="14">
        <v>1845</v>
      </c>
    </row>
    <row r="16" spans="1:31" s="6" customFormat="1" x14ac:dyDescent="0.35">
      <c r="A16" s="13" t="s">
        <v>67</v>
      </c>
      <c r="B16" s="14">
        <v>94</v>
      </c>
      <c r="C16" s="14">
        <v>112</v>
      </c>
      <c r="D16" s="14">
        <v>99</v>
      </c>
      <c r="E16" s="14">
        <v>87</v>
      </c>
      <c r="F16" s="14">
        <v>82</v>
      </c>
      <c r="G16" s="14">
        <v>77</v>
      </c>
      <c r="H16" s="14">
        <v>98</v>
      </c>
      <c r="I16" s="14">
        <v>99</v>
      </c>
      <c r="J16" s="17" cm="1">
        <f t="array" ref="J16">SUM(B16:I16/8)</f>
        <v>93.5</v>
      </c>
      <c r="K16" s="14">
        <v>18</v>
      </c>
      <c r="L16" s="14">
        <v>6</v>
      </c>
      <c r="M16" s="14">
        <v>11</v>
      </c>
      <c r="N16" s="14">
        <v>7</v>
      </c>
      <c r="O16" s="14">
        <v>11</v>
      </c>
      <c r="P16" s="14">
        <v>9</v>
      </c>
      <c r="Q16" s="14">
        <v>12</v>
      </c>
      <c r="R16" s="14">
        <v>6</v>
      </c>
      <c r="S16" s="14">
        <v>7</v>
      </c>
      <c r="T16" s="14">
        <v>13</v>
      </c>
      <c r="U16" s="14">
        <v>5</v>
      </c>
      <c r="V16" s="14">
        <v>14</v>
      </c>
      <c r="W16" s="14">
        <v>14</v>
      </c>
      <c r="X16" s="17">
        <f t="shared" si="0"/>
        <v>10.23076923076923</v>
      </c>
      <c r="Y16" s="14">
        <v>392</v>
      </c>
      <c r="Z16" s="14">
        <v>356</v>
      </c>
      <c r="AA16" s="14">
        <v>213</v>
      </c>
      <c r="AB16" s="14">
        <v>269</v>
      </c>
      <c r="AC16" s="14">
        <v>191</v>
      </c>
      <c r="AD16" s="14">
        <v>158</v>
      </c>
      <c r="AE16" s="14">
        <v>1421</v>
      </c>
    </row>
    <row r="17" spans="1:31" s="6" customFormat="1" x14ac:dyDescent="0.35">
      <c r="A17" s="13" t="s">
        <v>74</v>
      </c>
      <c r="B17" s="14">
        <v>44</v>
      </c>
      <c r="C17" s="14">
        <v>72</v>
      </c>
      <c r="D17" s="14">
        <v>99</v>
      </c>
      <c r="E17" s="14">
        <v>98</v>
      </c>
      <c r="F17" s="14">
        <v>60</v>
      </c>
      <c r="G17" s="14">
        <v>84</v>
      </c>
      <c r="H17" s="14">
        <v>72</v>
      </c>
      <c r="I17" s="14">
        <v>104</v>
      </c>
      <c r="J17" s="17" cm="1">
        <f t="array" ref="J17">SUM(B17:I17/8)</f>
        <v>79.125</v>
      </c>
      <c r="K17" s="14">
        <v>7</v>
      </c>
      <c r="L17" s="14">
        <v>7</v>
      </c>
      <c r="M17" s="14">
        <v>6</v>
      </c>
      <c r="N17" s="14">
        <v>7</v>
      </c>
      <c r="O17" s="14">
        <v>16</v>
      </c>
      <c r="P17" s="14">
        <v>7</v>
      </c>
      <c r="Q17" s="14">
        <v>15</v>
      </c>
      <c r="R17" s="14">
        <v>11</v>
      </c>
      <c r="S17" s="14">
        <v>20</v>
      </c>
      <c r="T17" s="14">
        <v>19</v>
      </c>
      <c r="U17" s="14">
        <v>18</v>
      </c>
      <c r="V17" s="14">
        <v>12</v>
      </c>
      <c r="W17" s="14">
        <v>28</v>
      </c>
      <c r="X17" s="17">
        <f t="shared" si="0"/>
        <v>13.307692307692308</v>
      </c>
      <c r="Y17" s="14">
        <v>309</v>
      </c>
      <c r="Z17" s="14">
        <v>220</v>
      </c>
      <c r="AA17" s="14">
        <v>777</v>
      </c>
      <c r="AB17" s="14">
        <v>585</v>
      </c>
      <c r="AC17" s="14">
        <v>809</v>
      </c>
      <c r="AD17" s="14">
        <v>369</v>
      </c>
      <c r="AE17" s="14">
        <v>2700</v>
      </c>
    </row>
    <row r="18" spans="1:31" s="6" customFormat="1" x14ac:dyDescent="0.35">
      <c r="A18" s="13" t="s">
        <v>64</v>
      </c>
      <c r="B18" s="14">
        <v>58</v>
      </c>
      <c r="C18" s="14">
        <v>76</v>
      </c>
      <c r="D18" s="14">
        <v>73</v>
      </c>
      <c r="E18" s="14">
        <v>74</v>
      </c>
      <c r="F18" s="14">
        <v>50</v>
      </c>
      <c r="G18" s="14">
        <v>62</v>
      </c>
      <c r="H18" s="14">
        <v>73</v>
      </c>
      <c r="I18" s="14">
        <v>130</v>
      </c>
      <c r="J18" s="17" cm="1">
        <f t="array" ref="J18">SUM(B18:I18/8)</f>
        <v>74.5</v>
      </c>
      <c r="K18" s="14">
        <v>1</v>
      </c>
      <c r="L18" s="14">
        <v>0</v>
      </c>
      <c r="M18" s="14">
        <v>0</v>
      </c>
      <c r="N18" s="14">
        <v>0</v>
      </c>
      <c r="O18" s="14">
        <v>0</v>
      </c>
      <c r="P18" s="14">
        <v>0</v>
      </c>
      <c r="Q18" s="14">
        <v>0</v>
      </c>
      <c r="R18" s="14">
        <v>0</v>
      </c>
      <c r="S18" s="14">
        <v>0</v>
      </c>
      <c r="T18" s="14">
        <v>0</v>
      </c>
      <c r="U18" s="14">
        <v>0</v>
      </c>
      <c r="V18" s="14">
        <v>0</v>
      </c>
      <c r="W18" s="14">
        <v>0</v>
      </c>
      <c r="X18" s="17">
        <f t="shared" si="0"/>
        <v>7.6923076923076927E-2</v>
      </c>
      <c r="Y18" s="14">
        <v>282</v>
      </c>
      <c r="Z18" s="14">
        <v>315</v>
      </c>
      <c r="AA18" s="14">
        <v>260</v>
      </c>
      <c r="AB18" s="14">
        <v>354</v>
      </c>
      <c r="AC18" s="14">
        <v>428</v>
      </c>
      <c r="AD18" s="14">
        <v>228</v>
      </c>
      <c r="AE18" s="14">
        <v>1639</v>
      </c>
    </row>
    <row r="19" spans="1:31" s="6" customFormat="1" x14ac:dyDescent="0.35">
      <c r="A19" s="13" t="s">
        <v>43</v>
      </c>
      <c r="B19" s="14">
        <v>63</v>
      </c>
      <c r="C19" s="14">
        <v>59</v>
      </c>
      <c r="D19" s="14">
        <v>37</v>
      </c>
      <c r="E19" s="14">
        <v>62</v>
      </c>
      <c r="F19" s="14">
        <v>58</v>
      </c>
      <c r="G19" s="14">
        <v>62</v>
      </c>
      <c r="H19" s="14">
        <v>78</v>
      </c>
      <c r="I19" s="14">
        <v>34</v>
      </c>
      <c r="J19" s="17" cm="1">
        <f t="array" ref="J19">SUM(B19:I19/8)</f>
        <v>56.625</v>
      </c>
      <c r="K19" s="14"/>
      <c r="L19" s="14"/>
      <c r="M19" s="14"/>
      <c r="N19" s="14"/>
      <c r="O19" s="14"/>
      <c r="P19" s="14"/>
      <c r="Q19" s="14"/>
      <c r="R19" s="14"/>
      <c r="S19" s="14"/>
      <c r="T19" s="14"/>
      <c r="U19" s="14"/>
      <c r="V19" s="14"/>
      <c r="W19" s="14"/>
      <c r="X19" s="17">
        <f t="shared" si="0"/>
        <v>0</v>
      </c>
      <c r="Y19" s="14">
        <v>221</v>
      </c>
      <c r="Z19" s="14">
        <v>233</v>
      </c>
      <c r="AA19" s="14">
        <v>0</v>
      </c>
      <c r="AB19" s="14">
        <v>0</v>
      </c>
      <c r="AC19" s="14">
        <v>0</v>
      </c>
      <c r="AD19" s="14">
        <v>63</v>
      </c>
      <c r="AE19" s="14">
        <v>454</v>
      </c>
    </row>
    <row r="20" spans="1:31" s="6" customFormat="1" x14ac:dyDescent="0.35">
      <c r="A20" s="13" t="s">
        <v>65</v>
      </c>
      <c r="B20" s="14">
        <v>54</v>
      </c>
      <c r="C20" s="14">
        <v>55</v>
      </c>
      <c r="D20" s="14">
        <v>47</v>
      </c>
      <c r="E20" s="14">
        <v>46</v>
      </c>
      <c r="F20" s="14">
        <v>49</v>
      </c>
      <c r="G20" s="14">
        <v>41</v>
      </c>
      <c r="H20" s="14">
        <v>51</v>
      </c>
      <c r="I20" s="14">
        <v>60</v>
      </c>
      <c r="J20" s="17" cm="1">
        <f t="array" ref="J20">SUM(B20:I20/8)</f>
        <v>50.375</v>
      </c>
      <c r="K20" s="14">
        <v>26</v>
      </c>
      <c r="L20" s="14">
        <v>22</v>
      </c>
      <c r="M20" s="14">
        <v>19</v>
      </c>
      <c r="N20" s="14">
        <v>22</v>
      </c>
      <c r="O20" s="14">
        <v>20</v>
      </c>
      <c r="P20" s="14">
        <v>26</v>
      </c>
      <c r="Q20" s="14">
        <v>26</v>
      </c>
      <c r="R20" s="14">
        <v>27</v>
      </c>
      <c r="S20" s="14">
        <v>24</v>
      </c>
      <c r="T20" s="14">
        <v>23</v>
      </c>
      <c r="U20" s="14">
        <v>28</v>
      </c>
      <c r="V20" s="14">
        <v>28</v>
      </c>
      <c r="W20" s="14">
        <v>54</v>
      </c>
      <c r="X20" s="17">
        <f t="shared" si="0"/>
        <v>26.53846153846154</v>
      </c>
      <c r="Y20" s="14">
        <v>202</v>
      </c>
      <c r="Z20" s="14">
        <v>201</v>
      </c>
      <c r="AA20" s="14">
        <v>217</v>
      </c>
      <c r="AB20" s="14">
        <v>207</v>
      </c>
      <c r="AC20" s="14">
        <v>194</v>
      </c>
      <c r="AD20" s="14">
        <v>148</v>
      </c>
      <c r="AE20" s="14">
        <v>1021</v>
      </c>
    </row>
    <row r="21" spans="1:31" s="6" customFormat="1" x14ac:dyDescent="0.35">
      <c r="A21" s="13" t="s">
        <v>18</v>
      </c>
      <c r="B21" s="14">
        <v>47</v>
      </c>
      <c r="C21" s="14">
        <v>59</v>
      </c>
      <c r="D21" s="14">
        <v>35</v>
      </c>
      <c r="E21" s="14">
        <v>43</v>
      </c>
      <c r="F21" s="14">
        <v>35</v>
      </c>
      <c r="G21" s="14">
        <v>45</v>
      </c>
      <c r="H21" s="14">
        <v>54</v>
      </c>
      <c r="I21" s="14">
        <v>63</v>
      </c>
      <c r="J21" s="17" cm="1">
        <f t="array" ref="J21">SUM(B21:I21/8)</f>
        <v>47.625</v>
      </c>
      <c r="K21" s="14">
        <v>1</v>
      </c>
      <c r="L21" s="14">
        <v>0</v>
      </c>
      <c r="M21" s="14">
        <v>0</v>
      </c>
      <c r="N21" s="14">
        <v>3</v>
      </c>
      <c r="O21" s="14">
        <v>0</v>
      </c>
      <c r="P21" s="14">
        <v>0</v>
      </c>
      <c r="Q21" s="14">
        <v>2</v>
      </c>
      <c r="R21" s="14">
        <v>2</v>
      </c>
      <c r="S21" s="14">
        <v>0</v>
      </c>
      <c r="T21" s="14">
        <v>3</v>
      </c>
      <c r="U21" s="14">
        <v>1</v>
      </c>
      <c r="V21" s="14">
        <v>0</v>
      </c>
      <c r="W21" s="14">
        <v>0</v>
      </c>
      <c r="X21" s="17">
        <f t="shared" si="0"/>
        <v>0.92307692307692313</v>
      </c>
      <c r="Y21" s="14">
        <v>184</v>
      </c>
      <c r="Z21" s="14">
        <v>197</v>
      </c>
      <c r="AA21" s="14">
        <v>180</v>
      </c>
      <c r="AB21" s="14">
        <v>212</v>
      </c>
      <c r="AC21" s="14">
        <v>225</v>
      </c>
      <c r="AD21" s="14">
        <v>188</v>
      </c>
      <c r="AE21" s="14">
        <v>998</v>
      </c>
    </row>
    <row r="22" spans="1:31" s="6" customFormat="1" x14ac:dyDescent="0.35">
      <c r="A22" s="13" t="s">
        <v>54</v>
      </c>
      <c r="B22" s="14">
        <v>10</v>
      </c>
      <c r="C22" s="14">
        <v>58</v>
      </c>
      <c r="D22" s="14">
        <v>51</v>
      </c>
      <c r="E22" s="14">
        <v>55</v>
      </c>
      <c r="F22" s="14">
        <v>45</v>
      </c>
      <c r="G22" s="14">
        <v>54</v>
      </c>
      <c r="H22" s="14">
        <v>50</v>
      </c>
      <c r="I22" s="14">
        <v>57</v>
      </c>
      <c r="J22" s="17" cm="1">
        <f t="array" ref="J22">SUM(B22:I22/8)</f>
        <v>47.5</v>
      </c>
      <c r="K22" s="14">
        <v>0</v>
      </c>
      <c r="L22" s="14">
        <v>0</v>
      </c>
      <c r="M22" s="14">
        <v>0</v>
      </c>
      <c r="N22" s="14">
        <v>0</v>
      </c>
      <c r="O22" s="14">
        <v>0</v>
      </c>
      <c r="P22" s="14">
        <v>41</v>
      </c>
      <c r="Q22" s="14">
        <v>36</v>
      </c>
      <c r="R22" s="14">
        <v>21</v>
      </c>
      <c r="S22" s="14">
        <v>58</v>
      </c>
      <c r="T22" s="14">
        <v>30</v>
      </c>
      <c r="U22" s="14">
        <v>31</v>
      </c>
      <c r="V22" s="14">
        <v>33</v>
      </c>
      <c r="W22" s="14">
        <v>24</v>
      </c>
      <c r="X22" s="17">
        <f t="shared" si="0"/>
        <v>21.076923076923077</v>
      </c>
      <c r="Y22" s="14">
        <v>174</v>
      </c>
      <c r="Z22" s="14">
        <v>207</v>
      </c>
      <c r="AA22" s="14">
        <v>0</v>
      </c>
      <c r="AB22" s="14">
        <v>77</v>
      </c>
      <c r="AC22" s="14">
        <v>140</v>
      </c>
      <c r="AD22" s="14">
        <v>43</v>
      </c>
      <c r="AE22" s="14">
        <v>598</v>
      </c>
    </row>
    <row r="23" spans="1:31" s="6" customFormat="1" x14ac:dyDescent="0.35">
      <c r="A23" s="13" t="s">
        <v>36</v>
      </c>
      <c r="B23" s="14">
        <v>0</v>
      </c>
      <c r="C23" s="14">
        <v>0</v>
      </c>
      <c r="D23" s="14">
        <v>58</v>
      </c>
      <c r="E23" s="14">
        <v>56</v>
      </c>
      <c r="F23" s="14">
        <v>58</v>
      </c>
      <c r="G23" s="14">
        <v>49</v>
      </c>
      <c r="H23" s="14">
        <v>33</v>
      </c>
      <c r="I23" s="14">
        <v>45</v>
      </c>
      <c r="J23" s="17" cm="1">
        <f t="array" ref="J23">SUM(B23:I23/8)</f>
        <v>37.375</v>
      </c>
      <c r="K23" s="14">
        <v>0</v>
      </c>
      <c r="L23" s="14">
        <v>0</v>
      </c>
      <c r="M23" s="14">
        <v>0</v>
      </c>
      <c r="N23" s="14">
        <v>0</v>
      </c>
      <c r="O23" s="14">
        <v>0</v>
      </c>
      <c r="P23" s="14">
        <v>0</v>
      </c>
      <c r="Q23" s="14">
        <v>0</v>
      </c>
      <c r="R23" s="14">
        <v>0</v>
      </c>
      <c r="S23" s="14">
        <v>0</v>
      </c>
      <c r="T23" s="14">
        <v>0</v>
      </c>
      <c r="U23" s="14">
        <v>0</v>
      </c>
      <c r="V23" s="14">
        <v>0</v>
      </c>
      <c r="W23" s="14">
        <v>2</v>
      </c>
      <c r="X23" s="17">
        <f t="shared" si="0"/>
        <v>0.15384615384615385</v>
      </c>
      <c r="Y23" s="14">
        <v>114</v>
      </c>
      <c r="Z23" s="14">
        <v>185</v>
      </c>
      <c r="AA23" s="14">
        <v>144</v>
      </c>
      <c r="AB23" s="14">
        <v>175</v>
      </c>
      <c r="AC23" s="14">
        <v>247</v>
      </c>
      <c r="AD23" s="14">
        <v>51</v>
      </c>
      <c r="AE23" s="14">
        <v>863</v>
      </c>
    </row>
    <row r="24" spans="1:31" s="6" customFormat="1" x14ac:dyDescent="0.35">
      <c r="A24" s="13" t="s">
        <v>11</v>
      </c>
      <c r="B24" s="14">
        <v>43</v>
      </c>
      <c r="C24" s="14">
        <v>33</v>
      </c>
      <c r="D24" s="14">
        <v>29</v>
      </c>
      <c r="E24" s="14">
        <v>34</v>
      </c>
      <c r="F24" s="14">
        <v>37</v>
      </c>
      <c r="G24" s="14">
        <v>32</v>
      </c>
      <c r="H24" s="14">
        <v>32</v>
      </c>
      <c r="I24" s="14">
        <v>45</v>
      </c>
      <c r="J24" s="17" cm="1">
        <f t="array" ref="J24">SUM(B24:I24/8)</f>
        <v>35.625</v>
      </c>
      <c r="K24" s="14">
        <v>40</v>
      </c>
      <c r="L24" s="14">
        <v>30</v>
      </c>
      <c r="M24" s="14">
        <v>27</v>
      </c>
      <c r="N24" s="14">
        <v>49</v>
      </c>
      <c r="O24" s="14">
        <v>50</v>
      </c>
      <c r="P24" s="14">
        <v>53</v>
      </c>
      <c r="Q24" s="14">
        <v>30</v>
      </c>
      <c r="R24" s="14">
        <v>43</v>
      </c>
      <c r="S24" s="14">
        <v>49</v>
      </c>
      <c r="T24" s="14">
        <v>63</v>
      </c>
      <c r="U24" s="14">
        <v>60</v>
      </c>
      <c r="V24" s="14">
        <v>57</v>
      </c>
      <c r="W24" s="14">
        <v>48</v>
      </c>
      <c r="X24" s="17">
        <f t="shared" si="0"/>
        <v>46.07692307692308</v>
      </c>
      <c r="Y24" s="14">
        <v>139</v>
      </c>
      <c r="Z24" s="14">
        <v>147</v>
      </c>
      <c r="AA24" s="14">
        <v>144</v>
      </c>
      <c r="AB24" s="14">
        <v>182</v>
      </c>
      <c r="AC24" s="14">
        <v>215</v>
      </c>
      <c r="AD24" s="14">
        <v>130</v>
      </c>
      <c r="AE24" s="14">
        <v>827</v>
      </c>
    </row>
    <row r="25" spans="1:31" s="6" customFormat="1" x14ac:dyDescent="0.35">
      <c r="A25" s="13" t="s">
        <v>20</v>
      </c>
      <c r="B25" s="14">
        <v>16</v>
      </c>
      <c r="C25" s="14">
        <v>25</v>
      </c>
      <c r="D25" s="14">
        <v>18</v>
      </c>
      <c r="E25" s="14">
        <v>38</v>
      </c>
      <c r="F25" s="14">
        <v>35</v>
      </c>
      <c r="G25" s="14">
        <v>20</v>
      </c>
      <c r="H25" s="14">
        <v>26</v>
      </c>
      <c r="I25" s="14">
        <v>69</v>
      </c>
      <c r="J25" s="17" cm="1">
        <f t="array" ref="J25">SUM(B25:I25/8)</f>
        <v>30.875</v>
      </c>
      <c r="K25" s="14">
        <v>4</v>
      </c>
      <c r="L25" s="14">
        <v>2</v>
      </c>
      <c r="M25" s="14">
        <v>4</v>
      </c>
      <c r="N25" s="14">
        <v>4</v>
      </c>
      <c r="O25" s="14">
        <v>4</v>
      </c>
      <c r="P25" s="14">
        <v>3</v>
      </c>
      <c r="Q25" s="14">
        <v>10</v>
      </c>
      <c r="R25" s="14">
        <v>9</v>
      </c>
      <c r="S25" s="14">
        <v>4</v>
      </c>
      <c r="T25" s="14">
        <v>6</v>
      </c>
      <c r="U25" s="14">
        <v>2</v>
      </c>
      <c r="V25" s="14">
        <v>6</v>
      </c>
      <c r="W25" s="14">
        <v>4</v>
      </c>
      <c r="X25" s="17">
        <f t="shared" si="0"/>
        <v>4.7692307692307692</v>
      </c>
      <c r="Y25" s="14">
        <v>97</v>
      </c>
      <c r="Z25" s="14">
        <v>150</v>
      </c>
      <c r="AA25" s="14">
        <v>94</v>
      </c>
      <c r="AB25" s="14">
        <v>94</v>
      </c>
      <c r="AC25" s="14">
        <v>102</v>
      </c>
      <c r="AD25" s="14">
        <v>66</v>
      </c>
      <c r="AE25" s="14">
        <v>537</v>
      </c>
    </row>
    <row r="26" spans="1:31" s="6" customFormat="1" x14ac:dyDescent="0.35">
      <c r="A26" s="13" t="s">
        <v>23</v>
      </c>
      <c r="B26" s="14">
        <v>42</v>
      </c>
      <c r="C26" s="14">
        <v>2</v>
      </c>
      <c r="D26" s="14">
        <v>3</v>
      </c>
      <c r="E26" s="14">
        <v>80</v>
      </c>
      <c r="F26" s="14">
        <v>21</v>
      </c>
      <c r="G26" s="14">
        <v>33</v>
      </c>
      <c r="H26" s="14">
        <v>27</v>
      </c>
      <c r="I26" s="14">
        <v>12</v>
      </c>
      <c r="J26" s="17" cm="1">
        <f t="array" ref="J26">SUM(B26:I26/8)</f>
        <v>27.5</v>
      </c>
      <c r="K26" s="14">
        <v>0</v>
      </c>
      <c r="L26" s="14">
        <v>0</v>
      </c>
      <c r="M26" s="14">
        <v>0</v>
      </c>
      <c r="N26" s="14">
        <v>0</v>
      </c>
      <c r="O26" s="14">
        <v>1</v>
      </c>
      <c r="P26" s="14">
        <v>1</v>
      </c>
      <c r="Q26" s="14">
        <v>2</v>
      </c>
      <c r="R26" s="14">
        <v>2</v>
      </c>
      <c r="S26" s="14">
        <v>3</v>
      </c>
      <c r="T26" s="14">
        <v>0</v>
      </c>
      <c r="U26" s="14">
        <v>3</v>
      </c>
      <c r="V26" s="14">
        <v>1</v>
      </c>
      <c r="W26" s="14">
        <v>8</v>
      </c>
      <c r="X26" s="17">
        <f t="shared" si="0"/>
        <v>1.6153846153846154</v>
      </c>
      <c r="Y26" s="14">
        <v>127</v>
      </c>
      <c r="Z26" s="14">
        <v>83</v>
      </c>
      <c r="AA26" s="14">
        <v>133</v>
      </c>
      <c r="AB26" s="14">
        <v>155</v>
      </c>
      <c r="AC26" s="14">
        <v>259</v>
      </c>
      <c r="AD26" s="14">
        <v>51</v>
      </c>
      <c r="AE26" s="14">
        <v>757</v>
      </c>
    </row>
    <row r="27" spans="1:31" s="6" customFormat="1" x14ac:dyDescent="0.35">
      <c r="A27" s="13" t="s">
        <v>70</v>
      </c>
      <c r="B27" s="14">
        <v>26</v>
      </c>
      <c r="C27" s="14">
        <v>24</v>
      </c>
      <c r="D27" s="14">
        <v>26</v>
      </c>
      <c r="E27" s="14">
        <v>36</v>
      </c>
      <c r="F27" s="14">
        <v>0</v>
      </c>
      <c r="G27" s="14">
        <v>21</v>
      </c>
      <c r="H27" s="14">
        <v>45</v>
      </c>
      <c r="I27" s="14">
        <v>24</v>
      </c>
      <c r="J27" s="17" cm="1">
        <f t="array" ref="J27">SUM(B27:I27/8)</f>
        <v>25.25</v>
      </c>
      <c r="K27" s="14">
        <v>3</v>
      </c>
      <c r="L27" s="14">
        <v>0</v>
      </c>
      <c r="M27" s="14">
        <v>7</v>
      </c>
      <c r="N27" s="14">
        <v>0</v>
      </c>
      <c r="O27" s="14">
        <v>0</v>
      </c>
      <c r="P27" s="14">
        <v>0</v>
      </c>
      <c r="Q27" s="14">
        <v>0</v>
      </c>
      <c r="R27" s="14">
        <v>0</v>
      </c>
      <c r="S27" s="14">
        <v>0</v>
      </c>
      <c r="T27" s="14">
        <v>0</v>
      </c>
      <c r="U27" s="14">
        <v>0</v>
      </c>
      <c r="V27" s="14">
        <v>0</v>
      </c>
      <c r="W27" s="14">
        <v>0</v>
      </c>
      <c r="X27" s="17">
        <f t="shared" si="0"/>
        <v>0.76923076923076927</v>
      </c>
      <c r="Y27" s="14">
        <v>112</v>
      </c>
      <c r="Z27" s="14">
        <v>90</v>
      </c>
      <c r="AA27" s="14">
        <v>89</v>
      </c>
      <c r="AB27" s="14">
        <v>72</v>
      </c>
      <c r="AC27" s="14">
        <v>52</v>
      </c>
      <c r="AD27" s="14">
        <v>51</v>
      </c>
      <c r="AE27" s="14">
        <v>415</v>
      </c>
    </row>
    <row r="28" spans="1:31" s="6" customFormat="1" x14ac:dyDescent="0.35">
      <c r="A28" s="13" t="s">
        <v>49</v>
      </c>
      <c r="B28" s="14">
        <v>20</v>
      </c>
      <c r="C28" s="14">
        <v>14</v>
      </c>
      <c r="D28" s="14">
        <v>23</v>
      </c>
      <c r="E28" s="14">
        <v>28</v>
      </c>
      <c r="F28" s="14">
        <v>27</v>
      </c>
      <c r="G28" s="14">
        <v>30</v>
      </c>
      <c r="H28" s="14">
        <v>24</v>
      </c>
      <c r="I28" s="14">
        <v>30</v>
      </c>
      <c r="J28" s="17" cm="1">
        <f t="array" ref="J28">SUM(B28:I28/8)</f>
        <v>24.5</v>
      </c>
      <c r="K28" s="14">
        <v>29</v>
      </c>
      <c r="L28" s="14">
        <v>31</v>
      </c>
      <c r="M28" s="14">
        <v>19</v>
      </c>
      <c r="N28" s="14">
        <v>31</v>
      </c>
      <c r="O28" s="14">
        <v>53</v>
      </c>
      <c r="P28" s="14">
        <v>36</v>
      </c>
      <c r="Q28" s="14">
        <v>37</v>
      </c>
      <c r="R28" s="14">
        <v>73</v>
      </c>
      <c r="S28" s="14">
        <v>31</v>
      </c>
      <c r="T28" s="14">
        <v>24</v>
      </c>
      <c r="U28" s="14">
        <v>35</v>
      </c>
      <c r="V28" s="14">
        <v>63</v>
      </c>
      <c r="W28" s="14">
        <v>52</v>
      </c>
      <c r="X28" s="17">
        <f t="shared" si="0"/>
        <v>39.53846153846154</v>
      </c>
      <c r="Y28" s="14">
        <v>85</v>
      </c>
      <c r="Z28" s="14">
        <v>112</v>
      </c>
      <c r="AA28" s="14">
        <v>105</v>
      </c>
      <c r="AB28" s="14">
        <v>157</v>
      </c>
      <c r="AC28" s="14">
        <v>150</v>
      </c>
      <c r="AD28" s="14">
        <v>114</v>
      </c>
      <c r="AE28" s="14">
        <v>609</v>
      </c>
    </row>
    <row r="29" spans="1:31" s="6" customFormat="1" x14ac:dyDescent="0.35">
      <c r="A29" s="13" t="s">
        <v>53</v>
      </c>
      <c r="B29" s="14">
        <v>48</v>
      </c>
      <c r="C29" s="14">
        <v>57</v>
      </c>
      <c r="D29" s="14">
        <v>0</v>
      </c>
      <c r="E29" s="14">
        <v>0</v>
      </c>
      <c r="F29" s="14">
        <v>0</v>
      </c>
      <c r="G29" s="14">
        <v>0</v>
      </c>
      <c r="H29" s="14">
        <v>37</v>
      </c>
      <c r="I29" s="14">
        <v>50</v>
      </c>
      <c r="J29" s="17" cm="1">
        <f t="array" ref="J29">SUM(B29:I29/8)</f>
        <v>24</v>
      </c>
      <c r="K29" s="14">
        <v>71</v>
      </c>
      <c r="L29" s="14">
        <v>85</v>
      </c>
      <c r="M29" s="14">
        <v>82</v>
      </c>
      <c r="N29" s="14">
        <v>76</v>
      </c>
      <c r="O29" s="14">
        <v>102</v>
      </c>
      <c r="P29" s="14">
        <v>80</v>
      </c>
      <c r="Q29" s="14">
        <v>101</v>
      </c>
      <c r="R29" s="14">
        <v>85</v>
      </c>
      <c r="S29" s="14">
        <v>120</v>
      </c>
      <c r="T29" s="14">
        <v>113</v>
      </c>
      <c r="U29" s="14">
        <v>179</v>
      </c>
      <c r="V29" s="14">
        <v>116</v>
      </c>
      <c r="W29" s="14">
        <v>167</v>
      </c>
      <c r="X29" s="17">
        <f t="shared" si="0"/>
        <v>105.92307692307692</v>
      </c>
      <c r="Y29" s="14">
        <v>105</v>
      </c>
      <c r="Z29" s="14">
        <v>87</v>
      </c>
      <c r="AA29" s="14">
        <v>341</v>
      </c>
      <c r="AB29" s="14">
        <v>359</v>
      </c>
      <c r="AC29" s="14">
        <v>497</v>
      </c>
      <c r="AD29" s="14">
        <v>247</v>
      </c>
      <c r="AE29" s="14">
        <v>1389</v>
      </c>
    </row>
    <row r="30" spans="1:31" s="6" customFormat="1" x14ac:dyDescent="0.35">
      <c r="A30" s="13" t="s">
        <v>40</v>
      </c>
      <c r="B30" s="14">
        <v>15</v>
      </c>
      <c r="C30" s="14">
        <v>23</v>
      </c>
      <c r="D30" s="14">
        <v>17</v>
      </c>
      <c r="E30" s="14">
        <v>40</v>
      </c>
      <c r="F30" s="14">
        <v>28</v>
      </c>
      <c r="G30" s="14">
        <v>31</v>
      </c>
      <c r="H30" s="14">
        <v>34</v>
      </c>
      <c r="I30" s="14">
        <v>0</v>
      </c>
      <c r="J30" s="17" cm="1">
        <f t="array" ref="J30">SUM(B30:I30/8)</f>
        <v>23.5</v>
      </c>
      <c r="K30" s="14">
        <v>6</v>
      </c>
      <c r="L30" s="14">
        <v>3</v>
      </c>
      <c r="M30" s="14">
        <v>7</v>
      </c>
      <c r="N30" s="14">
        <v>4</v>
      </c>
      <c r="O30" s="14">
        <v>6</v>
      </c>
      <c r="P30" s="14">
        <v>3</v>
      </c>
      <c r="Q30" s="14">
        <v>14</v>
      </c>
      <c r="R30" s="14">
        <v>7</v>
      </c>
      <c r="S30" s="14">
        <v>27</v>
      </c>
      <c r="T30" s="14">
        <v>16</v>
      </c>
      <c r="U30" s="14">
        <v>19</v>
      </c>
      <c r="V30" s="14">
        <v>8</v>
      </c>
      <c r="W30" s="14">
        <v>10</v>
      </c>
      <c r="X30" s="17">
        <f t="shared" si="0"/>
        <v>10</v>
      </c>
      <c r="Y30" s="14">
        <v>95</v>
      </c>
      <c r="Z30" s="14">
        <v>93</v>
      </c>
      <c r="AA30" s="14">
        <v>0</v>
      </c>
      <c r="AB30" s="14">
        <v>0</v>
      </c>
      <c r="AC30" s="14">
        <v>123</v>
      </c>
      <c r="AD30" s="14">
        <v>15</v>
      </c>
      <c r="AE30" s="14">
        <v>211</v>
      </c>
    </row>
    <row r="31" spans="1:31" s="6" customFormat="1" x14ac:dyDescent="0.35">
      <c r="A31" s="13" t="s">
        <v>77</v>
      </c>
      <c r="B31" s="14">
        <v>23</v>
      </c>
      <c r="C31" s="14">
        <v>0</v>
      </c>
      <c r="D31" s="14">
        <v>20</v>
      </c>
      <c r="E31" s="14">
        <v>48</v>
      </c>
      <c r="F31" s="14">
        <v>19</v>
      </c>
      <c r="G31" s="14">
        <v>19</v>
      </c>
      <c r="H31" s="14">
        <v>22</v>
      </c>
      <c r="I31" s="14">
        <v>29</v>
      </c>
      <c r="J31" s="17" cm="1">
        <f t="array" ref="J31">SUM(B31:I31/8)</f>
        <v>22.5</v>
      </c>
      <c r="K31" s="14">
        <v>0</v>
      </c>
      <c r="L31" s="14">
        <v>0</v>
      </c>
      <c r="M31" s="14">
        <v>0</v>
      </c>
      <c r="N31" s="14">
        <v>0</v>
      </c>
      <c r="O31" s="14">
        <v>0</v>
      </c>
      <c r="P31" s="14">
        <v>0</v>
      </c>
      <c r="Q31" s="14">
        <v>0</v>
      </c>
      <c r="R31" s="14">
        <v>0</v>
      </c>
      <c r="S31" s="14">
        <v>0</v>
      </c>
      <c r="T31" s="14">
        <v>0</v>
      </c>
      <c r="U31" s="14">
        <v>0</v>
      </c>
      <c r="V31" s="14">
        <v>7</v>
      </c>
      <c r="W31" s="14">
        <v>20</v>
      </c>
      <c r="X31" s="17">
        <f t="shared" si="0"/>
        <v>2.0769230769230771</v>
      </c>
      <c r="Y31" s="14">
        <v>91</v>
      </c>
      <c r="Z31" s="14">
        <v>89</v>
      </c>
      <c r="AA31" s="14">
        <v>65</v>
      </c>
      <c r="AB31" s="14">
        <v>115</v>
      </c>
      <c r="AC31" s="14">
        <v>144</v>
      </c>
      <c r="AD31" s="14">
        <v>141</v>
      </c>
      <c r="AE31" s="14">
        <v>504</v>
      </c>
    </row>
    <row r="32" spans="1:31" s="6" customFormat="1" x14ac:dyDescent="0.35">
      <c r="A32" s="13" t="s">
        <v>41</v>
      </c>
      <c r="B32" s="14">
        <v>19</v>
      </c>
      <c r="C32" s="14">
        <v>31</v>
      </c>
      <c r="D32" s="14">
        <v>28</v>
      </c>
      <c r="E32" s="14">
        <v>27</v>
      </c>
      <c r="F32" s="14">
        <v>19</v>
      </c>
      <c r="G32" s="14">
        <v>28</v>
      </c>
      <c r="H32" s="14">
        <v>27</v>
      </c>
      <c r="I32" s="14">
        <v>0</v>
      </c>
      <c r="J32" s="17" cm="1">
        <f t="array" ref="J32">SUM(B32:I32/8)</f>
        <v>22.375</v>
      </c>
      <c r="K32" s="14">
        <v>0</v>
      </c>
      <c r="L32" s="14">
        <v>1</v>
      </c>
      <c r="M32" s="14">
        <v>0</v>
      </c>
      <c r="N32" s="14">
        <v>2</v>
      </c>
      <c r="O32" s="14">
        <v>2</v>
      </c>
      <c r="P32" s="14">
        <v>0</v>
      </c>
      <c r="Q32" s="14">
        <v>0</v>
      </c>
      <c r="R32" s="14">
        <v>1</v>
      </c>
      <c r="S32" s="14">
        <v>0</v>
      </c>
      <c r="T32" s="14">
        <v>1</v>
      </c>
      <c r="U32" s="14">
        <v>2</v>
      </c>
      <c r="V32" s="14">
        <v>1</v>
      </c>
      <c r="W32" s="14">
        <v>1</v>
      </c>
      <c r="X32" s="17">
        <f t="shared" si="0"/>
        <v>0.84615384615384615</v>
      </c>
      <c r="Y32" s="14">
        <v>105</v>
      </c>
      <c r="Z32" s="14">
        <v>74</v>
      </c>
      <c r="AA32" s="14">
        <v>424</v>
      </c>
      <c r="AB32" s="14">
        <v>224</v>
      </c>
      <c r="AC32" s="14">
        <v>0</v>
      </c>
      <c r="AD32" s="14">
        <v>124</v>
      </c>
      <c r="AE32" s="14">
        <v>830</v>
      </c>
    </row>
    <row r="33" spans="1:31" s="6" customFormat="1" x14ac:dyDescent="0.35">
      <c r="A33" s="13" t="s">
        <v>3</v>
      </c>
      <c r="B33" s="14">
        <v>22</v>
      </c>
      <c r="C33" s="14">
        <v>36</v>
      </c>
      <c r="D33" s="14">
        <v>0</v>
      </c>
      <c r="E33" s="14">
        <v>17</v>
      </c>
      <c r="F33" s="14">
        <v>24</v>
      </c>
      <c r="G33" s="14">
        <v>35</v>
      </c>
      <c r="H33" s="14">
        <v>26</v>
      </c>
      <c r="I33" s="14">
        <v>0</v>
      </c>
      <c r="J33" s="17" cm="1">
        <f t="array" ref="J33">SUM(B33:I33/8)</f>
        <v>20</v>
      </c>
      <c r="K33" s="14">
        <v>74</v>
      </c>
      <c r="L33" s="14">
        <v>64</v>
      </c>
      <c r="M33" s="14">
        <v>74</v>
      </c>
      <c r="N33" s="14">
        <v>106</v>
      </c>
      <c r="O33" s="14">
        <v>111</v>
      </c>
      <c r="P33" s="14">
        <v>118</v>
      </c>
      <c r="Q33" s="14">
        <v>86</v>
      </c>
      <c r="R33" s="14">
        <v>92</v>
      </c>
      <c r="S33" s="14">
        <v>102</v>
      </c>
      <c r="T33" s="14">
        <v>113</v>
      </c>
      <c r="U33" s="14">
        <v>138</v>
      </c>
      <c r="V33" s="14">
        <v>91</v>
      </c>
      <c r="W33" s="14">
        <v>67</v>
      </c>
      <c r="X33" s="17">
        <f t="shared" si="0"/>
        <v>95.07692307692308</v>
      </c>
      <c r="Y33" s="14">
        <v>75</v>
      </c>
      <c r="Z33" s="14">
        <v>85</v>
      </c>
      <c r="AA33" s="14">
        <v>280</v>
      </c>
      <c r="AB33" s="14">
        <v>421</v>
      </c>
      <c r="AC33" s="14">
        <v>445</v>
      </c>
      <c r="AD33" s="14">
        <v>177</v>
      </c>
      <c r="AE33" s="14">
        <v>1306</v>
      </c>
    </row>
    <row r="34" spans="1:31" s="6" customFormat="1" x14ac:dyDescent="0.35">
      <c r="A34" s="13" t="s">
        <v>26</v>
      </c>
      <c r="B34" s="14">
        <v>17</v>
      </c>
      <c r="C34" s="14">
        <v>23</v>
      </c>
      <c r="D34" s="14">
        <v>17</v>
      </c>
      <c r="E34" s="14">
        <v>25</v>
      </c>
      <c r="F34" s="14">
        <v>14</v>
      </c>
      <c r="G34" s="14">
        <v>21</v>
      </c>
      <c r="H34" s="14">
        <v>25</v>
      </c>
      <c r="I34" s="14">
        <v>17</v>
      </c>
      <c r="J34" s="17" cm="1">
        <f t="array" ref="J34">SUM(B34:I34/8)</f>
        <v>19.875</v>
      </c>
      <c r="K34" s="14">
        <v>611</v>
      </c>
      <c r="L34" s="14">
        <v>67</v>
      </c>
      <c r="M34" s="14">
        <v>15</v>
      </c>
      <c r="N34" s="14">
        <v>23</v>
      </c>
      <c r="O34" s="14">
        <v>16</v>
      </c>
      <c r="P34" s="14">
        <v>6</v>
      </c>
      <c r="Q34" s="14">
        <v>16</v>
      </c>
      <c r="R34" s="14">
        <v>9</v>
      </c>
      <c r="S34" s="14">
        <v>6</v>
      </c>
      <c r="T34" s="14">
        <v>4</v>
      </c>
      <c r="U34" s="14">
        <v>14</v>
      </c>
      <c r="V34" s="14">
        <v>36</v>
      </c>
      <c r="W34" s="14">
        <v>14</v>
      </c>
      <c r="X34" s="17">
        <f t="shared" ref="X34:X65" si="1">SUM(K34:W34)/13</f>
        <v>64.384615384615387</v>
      </c>
      <c r="Y34" s="14">
        <v>82</v>
      </c>
      <c r="Z34" s="14">
        <v>77</v>
      </c>
      <c r="AA34" s="14">
        <v>87</v>
      </c>
      <c r="AB34" s="14">
        <v>90</v>
      </c>
      <c r="AC34" s="14">
        <v>87</v>
      </c>
      <c r="AD34" s="14">
        <v>53</v>
      </c>
      <c r="AE34" s="14">
        <v>423</v>
      </c>
    </row>
    <row r="35" spans="1:31" s="6" customFormat="1" x14ac:dyDescent="0.35">
      <c r="A35" s="13" t="s">
        <v>14</v>
      </c>
      <c r="B35" s="14">
        <v>18</v>
      </c>
      <c r="C35" s="14">
        <v>33</v>
      </c>
      <c r="D35" s="14">
        <v>26</v>
      </c>
      <c r="E35" s="14">
        <v>6</v>
      </c>
      <c r="F35" s="14">
        <v>13</v>
      </c>
      <c r="G35" s="14">
        <v>8</v>
      </c>
      <c r="H35" s="14">
        <v>24</v>
      </c>
      <c r="I35" s="14">
        <v>24</v>
      </c>
      <c r="J35" s="17" cm="1">
        <f t="array" ref="J35">SUM(B35:I35/8)</f>
        <v>19</v>
      </c>
      <c r="K35" s="14">
        <v>6</v>
      </c>
      <c r="L35" s="14">
        <v>9</v>
      </c>
      <c r="M35" s="14">
        <v>8</v>
      </c>
      <c r="N35" s="14">
        <v>7</v>
      </c>
      <c r="O35" s="14">
        <v>9</v>
      </c>
      <c r="P35" s="14">
        <v>14</v>
      </c>
      <c r="Q35" s="14">
        <v>4</v>
      </c>
      <c r="R35" s="14">
        <v>3</v>
      </c>
      <c r="S35" s="14">
        <v>4</v>
      </c>
      <c r="T35" s="14">
        <v>9</v>
      </c>
      <c r="U35" s="14">
        <v>11</v>
      </c>
      <c r="V35" s="14">
        <v>2</v>
      </c>
      <c r="W35" s="14">
        <v>6</v>
      </c>
      <c r="X35" s="17">
        <f t="shared" si="1"/>
        <v>7.0769230769230766</v>
      </c>
      <c r="Y35" s="14">
        <v>83</v>
      </c>
      <c r="Z35" s="14">
        <v>69</v>
      </c>
      <c r="AA35" s="14">
        <v>29</v>
      </c>
      <c r="AB35" s="14">
        <v>34</v>
      </c>
      <c r="AC35" s="14">
        <v>27</v>
      </c>
      <c r="AD35" s="14">
        <v>29</v>
      </c>
      <c r="AE35" s="14">
        <v>243</v>
      </c>
    </row>
    <row r="36" spans="1:31" s="6" customFormat="1" x14ac:dyDescent="0.35">
      <c r="A36" s="13" t="s">
        <v>39</v>
      </c>
      <c r="B36" s="14">
        <v>8</v>
      </c>
      <c r="C36" s="14">
        <v>12</v>
      </c>
      <c r="D36" s="14">
        <v>14</v>
      </c>
      <c r="E36" s="14">
        <v>34</v>
      </c>
      <c r="F36" s="14">
        <v>23</v>
      </c>
      <c r="G36" s="14">
        <v>15</v>
      </c>
      <c r="H36" s="14">
        <v>27</v>
      </c>
      <c r="I36" s="14">
        <v>0</v>
      </c>
      <c r="J36" s="17" cm="1">
        <f t="array" ref="J36">SUM(B36:I36/8)</f>
        <v>16.625</v>
      </c>
      <c r="K36" s="14">
        <v>0</v>
      </c>
      <c r="L36" s="14">
        <v>0</v>
      </c>
      <c r="M36" s="14">
        <v>0</v>
      </c>
      <c r="N36" s="14">
        <v>0</v>
      </c>
      <c r="O36" s="14">
        <v>0</v>
      </c>
      <c r="P36" s="14">
        <v>0</v>
      </c>
      <c r="Q36" s="14">
        <v>0</v>
      </c>
      <c r="R36" s="14">
        <v>0</v>
      </c>
      <c r="S36" s="14">
        <v>0</v>
      </c>
      <c r="T36" s="14">
        <v>57</v>
      </c>
      <c r="U36" s="14">
        <v>66</v>
      </c>
      <c r="V36" s="14">
        <v>0</v>
      </c>
      <c r="W36" s="14">
        <v>0</v>
      </c>
      <c r="X36" s="17">
        <f t="shared" si="1"/>
        <v>9.4615384615384617</v>
      </c>
      <c r="Y36" s="14">
        <v>68</v>
      </c>
      <c r="Z36" s="14">
        <v>65</v>
      </c>
      <c r="AA36" s="14">
        <v>109</v>
      </c>
      <c r="AB36" s="14">
        <v>0</v>
      </c>
      <c r="AC36" s="14">
        <v>0</v>
      </c>
      <c r="AD36" s="14">
        <v>8</v>
      </c>
      <c r="AE36" s="14">
        <v>242</v>
      </c>
    </row>
    <row r="37" spans="1:31" s="6" customFormat="1" x14ac:dyDescent="0.35">
      <c r="A37" s="13" t="s">
        <v>17</v>
      </c>
      <c r="B37" s="14">
        <v>18</v>
      </c>
      <c r="C37" s="14">
        <v>20</v>
      </c>
      <c r="D37" s="14">
        <v>22</v>
      </c>
      <c r="E37" s="14">
        <v>11</v>
      </c>
      <c r="F37" s="14">
        <v>14</v>
      </c>
      <c r="G37" s="14">
        <v>17</v>
      </c>
      <c r="H37" s="14">
        <v>5</v>
      </c>
      <c r="I37" s="14">
        <v>20</v>
      </c>
      <c r="J37" s="17" cm="1">
        <f t="array" ref="J37">SUM(B37:I37/8)</f>
        <v>15.875</v>
      </c>
      <c r="K37" s="14">
        <v>13</v>
      </c>
      <c r="L37" s="14">
        <v>16</v>
      </c>
      <c r="M37" s="14">
        <v>7</v>
      </c>
      <c r="N37" s="14">
        <v>17</v>
      </c>
      <c r="O37" s="14">
        <v>14</v>
      </c>
      <c r="P37" s="14">
        <v>11</v>
      </c>
      <c r="Q37" s="14">
        <v>17</v>
      </c>
      <c r="R37" s="14">
        <v>10</v>
      </c>
      <c r="S37" s="14">
        <v>13</v>
      </c>
      <c r="T37" s="14">
        <v>10</v>
      </c>
      <c r="U37" s="14">
        <v>12</v>
      </c>
      <c r="V37" s="14">
        <v>13</v>
      </c>
      <c r="W37" s="14">
        <v>4</v>
      </c>
      <c r="X37" s="17">
        <f t="shared" si="1"/>
        <v>12.076923076923077</v>
      </c>
      <c r="Y37" s="14">
        <v>71</v>
      </c>
      <c r="Z37" s="14">
        <v>56</v>
      </c>
      <c r="AA37" s="14">
        <v>48</v>
      </c>
      <c r="AB37" s="14">
        <v>59</v>
      </c>
      <c r="AC37" s="14">
        <v>45</v>
      </c>
      <c r="AD37" s="14">
        <v>47</v>
      </c>
      <c r="AE37" s="14">
        <v>279</v>
      </c>
    </row>
    <row r="38" spans="1:31" s="6" customFormat="1" x14ac:dyDescent="0.35">
      <c r="A38" s="13" t="s">
        <v>12</v>
      </c>
      <c r="B38" s="14">
        <v>19</v>
      </c>
      <c r="C38" s="14">
        <v>13</v>
      </c>
      <c r="D38" s="14">
        <v>12</v>
      </c>
      <c r="E38" s="14">
        <v>18</v>
      </c>
      <c r="F38" s="14">
        <v>13</v>
      </c>
      <c r="G38" s="14">
        <v>13</v>
      </c>
      <c r="H38" s="14">
        <v>13</v>
      </c>
      <c r="I38" s="14">
        <v>13</v>
      </c>
      <c r="J38" s="17" cm="1">
        <f t="array" ref="J38">SUM(B38:I38/8)</f>
        <v>14.25</v>
      </c>
      <c r="K38" s="14">
        <v>17</v>
      </c>
      <c r="L38" s="14">
        <v>29</v>
      </c>
      <c r="M38" s="14">
        <v>43</v>
      </c>
      <c r="N38" s="14">
        <v>24</v>
      </c>
      <c r="O38" s="14">
        <v>12</v>
      </c>
      <c r="P38" s="14">
        <v>19</v>
      </c>
      <c r="Q38" s="14">
        <v>21</v>
      </c>
      <c r="R38" s="14">
        <v>19</v>
      </c>
      <c r="S38" s="14">
        <v>22</v>
      </c>
      <c r="T38" s="14">
        <v>20</v>
      </c>
      <c r="U38" s="14">
        <v>18</v>
      </c>
      <c r="V38" s="14">
        <v>7</v>
      </c>
      <c r="W38" s="14">
        <v>18</v>
      </c>
      <c r="X38" s="17">
        <f t="shared" si="1"/>
        <v>20.692307692307693</v>
      </c>
      <c r="Y38" s="14">
        <v>62</v>
      </c>
      <c r="Z38" s="14">
        <v>52</v>
      </c>
      <c r="AA38" s="14">
        <v>97</v>
      </c>
      <c r="AB38" s="14">
        <v>76</v>
      </c>
      <c r="AC38" s="14">
        <v>79</v>
      </c>
      <c r="AD38" s="14">
        <v>55</v>
      </c>
      <c r="AE38" s="14">
        <v>384</v>
      </c>
    </row>
    <row r="39" spans="1:31" s="6" customFormat="1" x14ac:dyDescent="0.35">
      <c r="A39" s="13" t="s">
        <v>29</v>
      </c>
      <c r="B39" s="14">
        <v>0</v>
      </c>
      <c r="C39" s="14">
        <v>0</v>
      </c>
      <c r="D39" s="14">
        <v>0</v>
      </c>
      <c r="E39" s="14">
        <v>0</v>
      </c>
      <c r="F39" s="14">
        <v>0</v>
      </c>
      <c r="G39" s="14">
        <v>14</v>
      </c>
      <c r="H39" s="14">
        <v>49</v>
      </c>
      <c r="I39" s="14">
        <v>50</v>
      </c>
      <c r="J39" s="17" cm="1">
        <f t="array" ref="J39">SUM(B39:I39/8)</f>
        <v>14.125</v>
      </c>
      <c r="K39" s="14">
        <v>92</v>
      </c>
      <c r="L39" s="14">
        <v>115</v>
      </c>
      <c r="M39" s="14">
        <v>120</v>
      </c>
      <c r="N39" s="14">
        <v>134</v>
      </c>
      <c r="O39" s="14">
        <v>138</v>
      </c>
      <c r="P39" s="14">
        <v>135</v>
      </c>
      <c r="Q39" s="14">
        <v>178</v>
      </c>
      <c r="R39" s="14">
        <v>166</v>
      </c>
      <c r="S39" s="14">
        <v>212</v>
      </c>
      <c r="T39" s="14">
        <v>203</v>
      </c>
      <c r="U39" s="14">
        <v>228</v>
      </c>
      <c r="V39" s="14">
        <v>210</v>
      </c>
      <c r="W39" s="14">
        <v>249</v>
      </c>
      <c r="X39" s="17">
        <f t="shared" si="1"/>
        <v>167.69230769230768</v>
      </c>
      <c r="Y39" s="14">
        <v>0</v>
      </c>
      <c r="Z39" s="14">
        <v>113</v>
      </c>
      <c r="AA39" s="14">
        <v>780</v>
      </c>
      <c r="AB39" s="14">
        <v>1190</v>
      </c>
      <c r="AC39" s="14">
        <v>1598</v>
      </c>
      <c r="AD39" s="14">
        <v>657</v>
      </c>
      <c r="AE39" s="14">
        <v>3681</v>
      </c>
    </row>
    <row r="40" spans="1:31" s="6" customFormat="1" x14ac:dyDescent="0.35">
      <c r="A40" s="13" t="s">
        <v>60</v>
      </c>
      <c r="B40" s="14">
        <v>17</v>
      </c>
      <c r="C40" s="14">
        <v>12</v>
      </c>
      <c r="D40" s="14">
        <v>12</v>
      </c>
      <c r="E40" s="14">
        <v>12</v>
      </c>
      <c r="F40" s="14">
        <v>7</v>
      </c>
      <c r="G40" s="14">
        <v>17</v>
      </c>
      <c r="H40" s="14">
        <v>12</v>
      </c>
      <c r="I40" s="14">
        <v>22</v>
      </c>
      <c r="J40" s="17" cm="1">
        <f t="array" ref="J40">SUM(B40:I40/8)</f>
        <v>13.875</v>
      </c>
      <c r="K40" s="14">
        <v>29</v>
      </c>
      <c r="L40" s="14">
        <v>15</v>
      </c>
      <c r="M40" s="14">
        <v>18</v>
      </c>
      <c r="N40" s="14">
        <v>21</v>
      </c>
      <c r="O40" s="14">
        <v>20</v>
      </c>
      <c r="P40" s="14">
        <v>20</v>
      </c>
      <c r="Q40" s="14">
        <v>20</v>
      </c>
      <c r="R40" s="14">
        <v>29</v>
      </c>
      <c r="S40" s="14">
        <v>23</v>
      </c>
      <c r="T40" s="14">
        <v>25</v>
      </c>
      <c r="U40" s="14">
        <v>53</v>
      </c>
      <c r="V40" s="14">
        <v>51</v>
      </c>
      <c r="W40" s="14">
        <v>31</v>
      </c>
      <c r="X40" s="17">
        <f t="shared" si="1"/>
        <v>27.307692307692307</v>
      </c>
      <c r="Y40" s="14">
        <v>53</v>
      </c>
      <c r="Z40" s="14">
        <v>48</v>
      </c>
      <c r="AA40" s="14">
        <v>80</v>
      </c>
      <c r="AB40" s="14">
        <v>81</v>
      </c>
      <c r="AC40" s="14">
        <v>130</v>
      </c>
      <c r="AD40" s="14">
        <v>83</v>
      </c>
      <c r="AE40" s="14">
        <v>392</v>
      </c>
    </row>
    <row r="41" spans="1:31" s="6" customFormat="1" x14ac:dyDescent="0.35">
      <c r="A41" s="13" t="s">
        <v>51</v>
      </c>
      <c r="B41" s="14">
        <v>6</v>
      </c>
      <c r="C41" s="14">
        <v>4</v>
      </c>
      <c r="D41" s="14">
        <v>4</v>
      </c>
      <c r="E41" s="14">
        <v>1</v>
      </c>
      <c r="F41" s="14">
        <v>0</v>
      </c>
      <c r="G41" s="14">
        <v>0</v>
      </c>
      <c r="H41" s="14">
        <v>5</v>
      </c>
      <c r="I41" s="14">
        <v>74</v>
      </c>
      <c r="J41" s="17" cm="1">
        <f t="array" ref="J41">SUM(B41:I41/8)</f>
        <v>11.75</v>
      </c>
      <c r="K41" s="14">
        <v>28</v>
      </c>
      <c r="L41" s="14">
        <v>54</v>
      </c>
      <c r="M41" s="14">
        <v>42</v>
      </c>
      <c r="N41" s="14">
        <v>68</v>
      </c>
      <c r="O41" s="14">
        <v>51</v>
      </c>
      <c r="P41" s="14">
        <v>53</v>
      </c>
      <c r="Q41" s="14">
        <v>72</v>
      </c>
      <c r="R41" s="14">
        <v>44</v>
      </c>
      <c r="S41" s="14">
        <v>81</v>
      </c>
      <c r="T41" s="14">
        <v>19</v>
      </c>
      <c r="U41" s="14">
        <v>27</v>
      </c>
      <c r="V41" s="14">
        <v>73</v>
      </c>
      <c r="W41" s="14">
        <v>68</v>
      </c>
      <c r="X41" s="17">
        <f t="shared" si="1"/>
        <v>52.307692307692307</v>
      </c>
      <c r="Y41" s="14">
        <v>15</v>
      </c>
      <c r="Z41" s="14">
        <v>79</v>
      </c>
      <c r="AA41" s="14">
        <v>190</v>
      </c>
      <c r="AB41" s="14">
        <v>244</v>
      </c>
      <c r="AC41" s="14">
        <v>161</v>
      </c>
      <c r="AD41" s="14">
        <v>133</v>
      </c>
      <c r="AE41" s="14">
        <v>689</v>
      </c>
    </row>
    <row r="42" spans="1:31" s="6" customFormat="1" x14ac:dyDescent="0.35">
      <c r="A42" s="13" t="s">
        <v>63</v>
      </c>
      <c r="B42" s="14">
        <v>10</v>
      </c>
      <c r="C42" s="14">
        <v>16</v>
      </c>
      <c r="D42" s="14">
        <v>13</v>
      </c>
      <c r="E42" s="14">
        <v>8</v>
      </c>
      <c r="F42" s="14">
        <v>10</v>
      </c>
      <c r="G42" s="14">
        <v>10</v>
      </c>
      <c r="H42" s="14">
        <v>4</v>
      </c>
      <c r="I42" s="14">
        <v>11</v>
      </c>
      <c r="J42" s="17" cm="1">
        <f t="array" ref="J42">SUM(B42:I42/8)</f>
        <v>10.25</v>
      </c>
      <c r="K42" s="14">
        <v>61</v>
      </c>
      <c r="L42" s="14">
        <v>65</v>
      </c>
      <c r="M42" s="14">
        <v>59</v>
      </c>
      <c r="N42" s="14">
        <v>80</v>
      </c>
      <c r="O42" s="14">
        <v>105</v>
      </c>
      <c r="P42" s="14">
        <v>79</v>
      </c>
      <c r="Q42" s="14">
        <v>90</v>
      </c>
      <c r="R42" s="14">
        <v>92</v>
      </c>
      <c r="S42" s="14">
        <v>122</v>
      </c>
      <c r="T42" s="14">
        <v>80</v>
      </c>
      <c r="U42" s="14">
        <v>134</v>
      </c>
      <c r="V42" s="14">
        <v>105</v>
      </c>
      <c r="W42" s="14">
        <v>96</v>
      </c>
      <c r="X42" s="17">
        <f t="shared" si="1"/>
        <v>89.84615384615384</v>
      </c>
      <c r="Y42" s="14">
        <v>47</v>
      </c>
      <c r="Z42" s="14">
        <v>35</v>
      </c>
      <c r="AA42" s="14">
        <v>2</v>
      </c>
      <c r="AB42" s="14">
        <v>5</v>
      </c>
      <c r="AC42" s="14">
        <v>6</v>
      </c>
      <c r="AD42" s="14">
        <v>10</v>
      </c>
      <c r="AE42" s="14">
        <v>95</v>
      </c>
    </row>
    <row r="43" spans="1:31" s="6" customFormat="1" x14ac:dyDescent="0.35">
      <c r="A43" s="13" t="s">
        <v>69</v>
      </c>
      <c r="B43" s="14">
        <v>4</v>
      </c>
      <c r="C43" s="14">
        <v>10</v>
      </c>
      <c r="D43" s="14">
        <v>13</v>
      </c>
      <c r="E43" s="14">
        <v>7</v>
      </c>
      <c r="F43" s="14">
        <v>8</v>
      </c>
      <c r="G43" s="14">
        <v>14</v>
      </c>
      <c r="H43" s="14">
        <v>10</v>
      </c>
      <c r="I43" s="14">
        <v>14</v>
      </c>
      <c r="J43" s="17" cm="1">
        <f t="array" ref="J43">SUM(B43:I43/8)</f>
        <v>10</v>
      </c>
      <c r="K43" s="14">
        <v>21</v>
      </c>
      <c r="L43" s="14">
        <v>19</v>
      </c>
      <c r="M43" s="14">
        <v>20</v>
      </c>
      <c r="N43" s="14">
        <v>23</v>
      </c>
      <c r="O43" s="14">
        <v>20</v>
      </c>
      <c r="P43" s="14">
        <v>29</v>
      </c>
      <c r="Q43" s="14">
        <v>18</v>
      </c>
      <c r="R43" s="14">
        <v>22</v>
      </c>
      <c r="S43" s="14">
        <v>23</v>
      </c>
      <c r="T43" s="14">
        <v>20</v>
      </c>
      <c r="U43" s="14">
        <v>22</v>
      </c>
      <c r="V43" s="14">
        <v>17</v>
      </c>
      <c r="W43" s="14">
        <v>21</v>
      </c>
      <c r="X43" s="17">
        <f t="shared" si="1"/>
        <v>21.153846153846153</v>
      </c>
      <c r="Y43" s="14">
        <v>34</v>
      </c>
      <c r="Z43" s="14">
        <v>46</v>
      </c>
      <c r="AA43" s="14">
        <v>111</v>
      </c>
      <c r="AB43" s="14">
        <v>123</v>
      </c>
      <c r="AC43" s="14">
        <v>215</v>
      </c>
      <c r="AD43" s="14">
        <v>86</v>
      </c>
      <c r="AE43" s="14">
        <v>529</v>
      </c>
    </row>
    <row r="44" spans="1:31" s="6" customFormat="1" x14ac:dyDescent="0.35">
      <c r="A44" s="13" t="s">
        <v>73</v>
      </c>
      <c r="B44" s="14">
        <v>1</v>
      </c>
      <c r="C44" s="14">
        <v>8</v>
      </c>
      <c r="D44" s="14">
        <v>6</v>
      </c>
      <c r="E44" s="14">
        <v>7</v>
      </c>
      <c r="F44" s="14">
        <v>24</v>
      </c>
      <c r="G44" s="14">
        <v>4</v>
      </c>
      <c r="H44" s="14">
        <v>5</v>
      </c>
      <c r="I44" s="14">
        <v>22</v>
      </c>
      <c r="J44" s="17" cm="1">
        <f t="array" ref="J44">SUM(B44:I44/8)</f>
        <v>9.625</v>
      </c>
      <c r="K44" s="14">
        <v>224</v>
      </c>
      <c r="L44" s="14">
        <v>216</v>
      </c>
      <c r="M44" s="14">
        <v>190</v>
      </c>
      <c r="N44" s="14">
        <v>260</v>
      </c>
      <c r="O44" s="14">
        <v>329</v>
      </c>
      <c r="P44" s="14">
        <v>229</v>
      </c>
      <c r="Q44" s="14">
        <v>372</v>
      </c>
      <c r="R44" s="14">
        <v>347</v>
      </c>
      <c r="S44" s="14">
        <v>458</v>
      </c>
      <c r="T44" s="14">
        <v>317</v>
      </c>
      <c r="U44" s="14">
        <v>476</v>
      </c>
      <c r="V44" s="14">
        <v>441</v>
      </c>
      <c r="W44" s="14">
        <v>521</v>
      </c>
      <c r="X44" s="17">
        <f t="shared" si="1"/>
        <v>336.92307692307691</v>
      </c>
      <c r="Y44" s="14">
        <v>22</v>
      </c>
      <c r="Z44" s="14">
        <v>55</v>
      </c>
      <c r="AA44" s="14">
        <v>54</v>
      </c>
      <c r="AB44" s="14">
        <v>71</v>
      </c>
      <c r="AC44" s="14">
        <v>45</v>
      </c>
      <c r="AD44" s="14">
        <v>34</v>
      </c>
      <c r="AE44" s="14">
        <v>247</v>
      </c>
    </row>
    <row r="45" spans="1:31" s="6" customFormat="1" x14ac:dyDescent="0.35">
      <c r="A45" s="13" t="s">
        <v>44</v>
      </c>
      <c r="B45" s="14">
        <v>13</v>
      </c>
      <c r="C45" s="14">
        <v>8</v>
      </c>
      <c r="D45" s="14">
        <v>10</v>
      </c>
      <c r="E45" s="14">
        <v>13</v>
      </c>
      <c r="F45" s="14">
        <v>6</v>
      </c>
      <c r="G45" s="14">
        <v>4</v>
      </c>
      <c r="H45" s="14">
        <v>0</v>
      </c>
      <c r="I45" s="14">
        <v>4</v>
      </c>
      <c r="J45" s="17" cm="1">
        <f t="array" ref="J45">SUM(B45:I45/8)</f>
        <v>7.25</v>
      </c>
      <c r="K45" s="14">
        <v>1</v>
      </c>
      <c r="L45" s="14">
        <v>0</v>
      </c>
      <c r="M45" s="14">
        <v>0</v>
      </c>
      <c r="N45" s="14">
        <v>6</v>
      </c>
      <c r="O45" s="14">
        <v>6</v>
      </c>
      <c r="P45" s="14">
        <v>0</v>
      </c>
      <c r="Q45" s="14">
        <v>0</v>
      </c>
      <c r="R45" s="14">
        <v>4</v>
      </c>
      <c r="S45" s="14">
        <v>0</v>
      </c>
      <c r="T45" s="14">
        <v>5</v>
      </c>
      <c r="U45" s="14">
        <v>5</v>
      </c>
      <c r="V45" s="14">
        <v>3</v>
      </c>
      <c r="W45" s="14">
        <v>8</v>
      </c>
      <c r="X45" s="17">
        <f t="shared" si="1"/>
        <v>2.9230769230769229</v>
      </c>
      <c r="Y45" s="14">
        <v>54</v>
      </c>
      <c r="Z45" s="14">
        <v>14</v>
      </c>
      <c r="AA45" s="14">
        <v>5</v>
      </c>
      <c r="AB45" s="14">
        <v>12</v>
      </c>
      <c r="AC45" s="14">
        <v>14</v>
      </c>
      <c r="AD45" s="14">
        <v>16</v>
      </c>
      <c r="AE45" s="14">
        <v>99</v>
      </c>
    </row>
    <row r="46" spans="1:31" s="6" customFormat="1" x14ac:dyDescent="0.35">
      <c r="A46" s="13" t="s">
        <v>61</v>
      </c>
      <c r="B46" s="14">
        <v>8</v>
      </c>
      <c r="C46" s="14">
        <v>8</v>
      </c>
      <c r="D46" s="14">
        <v>6</v>
      </c>
      <c r="E46" s="14">
        <v>15</v>
      </c>
      <c r="F46" s="14">
        <v>0</v>
      </c>
      <c r="G46" s="14">
        <v>3</v>
      </c>
      <c r="H46" s="14">
        <v>8</v>
      </c>
      <c r="I46" s="14">
        <v>7</v>
      </c>
      <c r="J46" s="17" cm="1">
        <f t="array" ref="J46">SUM(B46:I46/8)</f>
        <v>6.875</v>
      </c>
      <c r="K46" s="14">
        <v>1</v>
      </c>
      <c r="L46" s="14">
        <v>11</v>
      </c>
      <c r="M46" s="14">
        <v>2</v>
      </c>
      <c r="N46" s="14">
        <v>0</v>
      </c>
      <c r="O46" s="14">
        <v>2</v>
      </c>
      <c r="P46" s="14">
        <v>6</v>
      </c>
      <c r="Q46" s="14">
        <v>6</v>
      </c>
      <c r="R46" s="14">
        <v>5</v>
      </c>
      <c r="S46" s="14">
        <v>3</v>
      </c>
      <c r="T46" s="14">
        <v>4</v>
      </c>
      <c r="U46" s="14">
        <v>5</v>
      </c>
      <c r="V46" s="14">
        <v>35</v>
      </c>
      <c r="W46" s="14">
        <v>26</v>
      </c>
      <c r="X46" s="17">
        <f t="shared" si="1"/>
        <v>8.1538461538461533</v>
      </c>
      <c r="Y46" s="14">
        <v>37</v>
      </c>
      <c r="Z46" s="14">
        <v>18</v>
      </c>
      <c r="AA46" s="14">
        <v>48</v>
      </c>
      <c r="AB46" s="14">
        <v>47</v>
      </c>
      <c r="AC46" s="14">
        <v>72</v>
      </c>
      <c r="AD46" s="14">
        <v>32</v>
      </c>
      <c r="AE46" s="14">
        <v>222</v>
      </c>
    </row>
    <row r="47" spans="1:31" s="6" customFormat="1" x14ac:dyDescent="0.35">
      <c r="A47" s="13" t="s">
        <v>31</v>
      </c>
      <c r="B47" s="14">
        <v>5</v>
      </c>
      <c r="C47" s="14">
        <v>7</v>
      </c>
      <c r="D47" s="14">
        <v>9</v>
      </c>
      <c r="E47" s="14">
        <v>0</v>
      </c>
      <c r="F47" s="14">
        <v>9</v>
      </c>
      <c r="G47" s="14">
        <v>0</v>
      </c>
      <c r="H47" s="14">
        <v>0</v>
      </c>
      <c r="I47" s="14">
        <v>25</v>
      </c>
      <c r="J47" s="17" cm="1">
        <f t="array" ref="J47">SUM(B47:I47/8)</f>
        <v>6.875</v>
      </c>
      <c r="K47" s="14">
        <v>0</v>
      </c>
      <c r="L47" s="14">
        <v>24</v>
      </c>
      <c r="M47" s="14">
        <v>0</v>
      </c>
      <c r="N47" s="14">
        <v>0</v>
      </c>
      <c r="O47" s="14">
        <v>0</v>
      </c>
      <c r="P47" s="14">
        <v>0</v>
      </c>
      <c r="Q47" s="14">
        <v>0</v>
      </c>
      <c r="R47" s="14">
        <v>0</v>
      </c>
      <c r="S47" s="14">
        <v>0</v>
      </c>
      <c r="T47" s="14">
        <v>0</v>
      </c>
      <c r="U47" s="14">
        <v>0</v>
      </c>
      <c r="V47" s="14">
        <v>0</v>
      </c>
      <c r="W47" s="14">
        <v>0</v>
      </c>
      <c r="X47" s="17">
        <f t="shared" si="1"/>
        <v>1.8461538461538463</v>
      </c>
      <c r="Y47" s="14">
        <v>33</v>
      </c>
      <c r="Z47" s="14">
        <v>34</v>
      </c>
      <c r="AA47" s="14">
        <v>94</v>
      </c>
      <c r="AB47" s="14">
        <v>132</v>
      </c>
      <c r="AC47" s="14">
        <v>300</v>
      </c>
      <c r="AD47" s="14">
        <v>115</v>
      </c>
      <c r="AE47" s="14">
        <v>593</v>
      </c>
    </row>
    <row r="48" spans="1:31" s="6" customFormat="1" x14ac:dyDescent="0.35">
      <c r="A48" s="13" t="s">
        <v>30</v>
      </c>
      <c r="B48" s="14">
        <v>2</v>
      </c>
      <c r="C48" s="14">
        <v>6</v>
      </c>
      <c r="D48" s="14">
        <v>4</v>
      </c>
      <c r="E48" s="14">
        <v>9</v>
      </c>
      <c r="F48" s="14">
        <v>4</v>
      </c>
      <c r="G48" s="14">
        <v>3</v>
      </c>
      <c r="H48" s="14">
        <v>10</v>
      </c>
      <c r="I48" s="14">
        <v>13</v>
      </c>
      <c r="J48" s="17" cm="1">
        <f t="array" ref="J48">SUM(B48:I48/8)</f>
        <v>6.375</v>
      </c>
      <c r="K48" s="14">
        <v>0</v>
      </c>
      <c r="L48" s="14">
        <v>0</v>
      </c>
      <c r="M48" s="14">
        <v>0</v>
      </c>
      <c r="N48" s="14">
        <v>1</v>
      </c>
      <c r="O48" s="14">
        <v>0</v>
      </c>
      <c r="P48" s="14">
        <v>0</v>
      </c>
      <c r="Q48" s="14">
        <v>0</v>
      </c>
      <c r="R48" s="14">
        <v>2</v>
      </c>
      <c r="S48" s="14">
        <v>0</v>
      </c>
      <c r="T48" s="14">
        <v>0</v>
      </c>
      <c r="U48" s="14">
        <v>0</v>
      </c>
      <c r="V48" s="14">
        <v>0</v>
      </c>
      <c r="W48" s="14">
        <v>0</v>
      </c>
      <c r="X48" s="17">
        <f t="shared" si="1"/>
        <v>0.23076923076923078</v>
      </c>
      <c r="Y48" s="14">
        <v>21</v>
      </c>
      <c r="Z48" s="14">
        <v>30</v>
      </c>
      <c r="AA48" s="14">
        <v>36</v>
      </c>
      <c r="AB48" s="14">
        <v>45</v>
      </c>
      <c r="AC48" s="14">
        <v>68</v>
      </c>
      <c r="AD48" s="15">
        <v>21</v>
      </c>
      <c r="AE48" s="14">
        <v>201</v>
      </c>
    </row>
    <row r="49" spans="1:31" s="6" customFormat="1" x14ac:dyDescent="0.35">
      <c r="A49" s="13" t="s">
        <v>13</v>
      </c>
      <c r="B49" s="14">
        <v>3</v>
      </c>
      <c r="C49" s="14">
        <v>10</v>
      </c>
      <c r="D49" s="14">
        <v>7</v>
      </c>
      <c r="E49" s="14">
        <v>7</v>
      </c>
      <c r="F49" s="14">
        <v>2</v>
      </c>
      <c r="G49" s="14">
        <v>5</v>
      </c>
      <c r="H49" s="14">
        <v>6</v>
      </c>
      <c r="I49" s="14">
        <v>8</v>
      </c>
      <c r="J49" s="17" cm="1">
        <f t="array" ref="J49">SUM(B49:I49/8)</f>
        <v>6</v>
      </c>
      <c r="K49" s="14">
        <v>2</v>
      </c>
      <c r="L49" s="14">
        <v>2</v>
      </c>
      <c r="M49" s="14">
        <v>3</v>
      </c>
      <c r="N49" s="14"/>
      <c r="O49" s="14">
        <v>3</v>
      </c>
      <c r="P49" s="14">
        <v>4</v>
      </c>
      <c r="Q49" s="14">
        <v>1</v>
      </c>
      <c r="R49" s="14">
        <v>4</v>
      </c>
      <c r="S49" s="14">
        <v>3</v>
      </c>
      <c r="T49" s="14">
        <v>1</v>
      </c>
      <c r="U49" s="14"/>
      <c r="V49" s="14">
        <v>4</v>
      </c>
      <c r="W49" s="14">
        <v>5</v>
      </c>
      <c r="X49" s="17">
        <f t="shared" si="1"/>
        <v>2.4615384615384617</v>
      </c>
      <c r="Y49" s="14">
        <v>27</v>
      </c>
      <c r="Z49" s="14">
        <v>21</v>
      </c>
      <c r="AA49" s="14">
        <v>10</v>
      </c>
      <c r="AB49" s="14">
        <v>8</v>
      </c>
      <c r="AC49" s="14">
        <v>8</v>
      </c>
      <c r="AD49" s="14">
        <v>9</v>
      </c>
      <c r="AE49" s="14">
        <v>74</v>
      </c>
    </row>
    <row r="50" spans="1:31" s="6" customFormat="1" x14ac:dyDescent="0.35">
      <c r="A50" s="13" t="s">
        <v>22</v>
      </c>
      <c r="B50" s="14">
        <v>0</v>
      </c>
      <c r="C50" s="14">
        <v>0</v>
      </c>
      <c r="D50" s="14">
        <v>24</v>
      </c>
      <c r="E50" s="14">
        <v>0</v>
      </c>
      <c r="F50" s="14">
        <v>0</v>
      </c>
      <c r="G50" s="14">
        <v>0</v>
      </c>
      <c r="H50" s="14">
        <v>0</v>
      </c>
      <c r="I50" s="14">
        <v>22</v>
      </c>
      <c r="J50" s="17" cm="1">
        <f t="array" ref="J50">SUM(B50:I50/8)</f>
        <v>5.75</v>
      </c>
      <c r="K50" s="14">
        <v>92</v>
      </c>
      <c r="L50" s="14">
        <v>3</v>
      </c>
      <c r="M50" s="14">
        <v>33</v>
      </c>
      <c r="N50" s="14">
        <v>33</v>
      </c>
      <c r="O50" s="14">
        <v>62</v>
      </c>
      <c r="P50" s="14">
        <v>8</v>
      </c>
      <c r="Q50" s="14">
        <v>52</v>
      </c>
      <c r="R50" s="14">
        <v>11</v>
      </c>
      <c r="S50" s="14">
        <v>153</v>
      </c>
      <c r="T50" s="14">
        <v>15</v>
      </c>
      <c r="U50" s="14">
        <v>80</v>
      </c>
      <c r="V50" s="14">
        <v>6</v>
      </c>
      <c r="W50" s="14">
        <v>74</v>
      </c>
      <c r="X50" s="17">
        <f t="shared" si="1"/>
        <v>47.846153846153847</v>
      </c>
      <c r="Y50" s="14">
        <v>24</v>
      </c>
      <c r="Z50" s="14">
        <v>22</v>
      </c>
      <c r="AA50" s="14">
        <v>30</v>
      </c>
      <c r="AB50" s="14">
        <v>34</v>
      </c>
      <c r="AC50" s="14">
        <v>22</v>
      </c>
      <c r="AD50" s="14">
        <v>5</v>
      </c>
      <c r="AE50" s="14">
        <v>132</v>
      </c>
    </row>
    <row r="51" spans="1:31" s="6" customFormat="1" x14ac:dyDescent="0.35">
      <c r="A51" s="13" t="s">
        <v>48</v>
      </c>
      <c r="B51" s="14">
        <v>3</v>
      </c>
      <c r="C51" s="14">
        <v>10</v>
      </c>
      <c r="D51" s="14">
        <v>7</v>
      </c>
      <c r="E51" s="14">
        <v>5</v>
      </c>
      <c r="F51" s="14">
        <v>1</v>
      </c>
      <c r="G51" s="14">
        <v>3</v>
      </c>
      <c r="H51" s="14">
        <v>12</v>
      </c>
      <c r="I51" s="14">
        <v>3</v>
      </c>
      <c r="J51" s="17" cm="1">
        <f t="array" ref="J51">SUM(B51:I51/8)</f>
        <v>5.5</v>
      </c>
      <c r="K51" s="14">
        <v>6</v>
      </c>
      <c r="L51" s="14">
        <v>10</v>
      </c>
      <c r="M51" s="14">
        <v>5</v>
      </c>
      <c r="N51" s="14">
        <v>11</v>
      </c>
      <c r="O51" s="14">
        <v>8</v>
      </c>
      <c r="P51" s="14">
        <v>5</v>
      </c>
      <c r="Q51" s="14">
        <v>7</v>
      </c>
      <c r="R51" s="14">
        <v>10</v>
      </c>
      <c r="S51" s="14">
        <v>5</v>
      </c>
      <c r="T51" s="14">
        <v>7</v>
      </c>
      <c r="U51" s="14">
        <v>4</v>
      </c>
      <c r="V51" s="14">
        <v>6</v>
      </c>
      <c r="W51" s="14">
        <v>6</v>
      </c>
      <c r="X51" s="17">
        <f t="shared" si="1"/>
        <v>6.9230769230769234</v>
      </c>
      <c r="Y51" s="14">
        <v>25</v>
      </c>
      <c r="Z51" s="14">
        <v>19</v>
      </c>
      <c r="AA51" s="14">
        <v>24</v>
      </c>
      <c r="AB51" s="14">
        <v>31</v>
      </c>
      <c r="AC51" s="14">
        <v>26</v>
      </c>
      <c r="AD51" s="14">
        <v>19</v>
      </c>
      <c r="AE51" s="14">
        <v>125</v>
      </c>
    </row>
    <row r="52" spans="1:31" s="6" customFormat="1" x14ac:dyDescent="0.35">
      <c r="A52" s="13" t="s">
        <v>68</v>
      </c>
      <c r="B52" s="14">
        <v>6</v>
      </c>
      <c r="C52" s="14">
        <v>11</v>
      </c>
      <c r="D52" s="14">
        <v>6</v>
      </c>
      <c r="E52" s="14">
        <v>5</v>
      </c>
      <c r="F52" s="14">
        <v>4</v>
      </c>
      <c r="G52" s="14">
        <v>2</v>
      </c>
      <c r="H52" s="14">
        <v>2</v>
      </c>
      <c r="I52" s="14">
        <v>5</v>
      </c>
      <c r="J52" s="17" cm="1">
        <f t="array" ref="J52">SUM(B52:I52/8)</f>
        <v>5.125</v>
      </c>
      <c r="K52" s="14">
        <v>13</v>
      </c>
      <c r="L52" s="14">
        <v>0</v>
      </c>
      <c r="M52" s="14">
        <v>5</v>
      </c>
      <c r="N52" s="14">
        <v>8</v>
      </c>
      <c r="O52" s="14">
        <v>6</v>
      </c>
      <c r="P52" s="14">
        <v>6</v>
      </c>
      <c r="Q52" s="14">
        <v>14</v>
      </c>
      <c r="R52" s="14">
        <v>3</v>
      </c>
      <c r="S52" s="14">
        <v>6</v>
      </c>
      <c r="T52" s="14">
        <v>7</v>
      </c>
      <c r="U52" s="14">
        <v>6</v>
      </c>
      <c r="V52" s="14">
        <v>5</v>
      </c>
      <c r="W52" s="14">
        <v>4</v>
      </c>
      <c r="X52" s="17">
        <f t="shared" si="1"/>
        <v>6.384615384615385</v>
      </c>
      <c r="Y52" s="14">
        <v>28</v>
      </c>
      <c r="Z52" s="14">
        <v>13</v>
      </c>
      <c r="AA52" s="14">
        <v>47</v>
      </c>
      <c r="AB52" s="14">
        <v>39</v>
      </c>
      <c r="AC52" s="14">
        <v>31</v>
      </c>
      <c r="AD52" s="14">
        <v>26</v>
      </c>
      <c r="AE52" s="14">
        <v>158</v>
      </c>
    </row>
    <row r="53" spans="1:31" s="6" customFormat="1" x14ac:dyDescent="0.35">
      <c r="A53" s="13" t="s">
        <v>16</v>
      </c>
      <c r="B53" s="14">
        <v>2</v>
      </c>
      <c r="C53" s="14">
        <v>5</v>
      </c>
      <c r="D53" s="14">
        <v>3</v>
      </c>
      <c r="E53" s="14">
        <v>4</v>
      </c>
      <c r="F53" s="14">
        <v>4</v>
      </c>
      <c r="G53" s="14">
        <v>5</v>
      </c>
      <c r="H53" s="14">
        <v>7</v>
      </c>
      <c r="I53" s="14">
        <v>8</v>
      </c>
      <c r="J53" s="17" cm="1">
        <f t="array" ref="J53">SUM(B53:I53/8)</f>
        <v>4.75</v>
      </c>
      <c r="K53" s="14">
        <v>5</v>
      </c>
      <c r="L53" s="14">
        <v>12</v>
      </c>
      <c r="M53" s="14">
        <v>9</v>
      </c>
      <c r="N53" s="14">
        <v>7</v>
      </c>
      <c r="O53" s="14">
        <v>7</v>
      </c>
      <c r="P53" s="14">
        <v>5</v>
      </c>
      <c r="Q53" s="14">
        <v>6</v>
      </c>
      <c r="R53" s="14">
        <v>8</v>
      </c>
      <c r="S53" s="14">
        <v>7</v>
      </c>
      <c r="T53" s="14">
        <v>8</v>
      </c>
      <c r="U53" s="14">
        <v>13</v>
      </c>
      <c r="V53" s="14">
        <v>14</v>
      </c>
      <c r="W53" s="14">
        <v>2</v>
      </c>
      <c r="X53" s="17">
        <f t="shared" si="1"/>
        <v>7.9230769230769234</v>
      </c>
      <c r="Y53" s="14">
        <v>14</v>
      </c>
      <c r="Z53" s="14">
        <v>24</v>
      </c>
      <c r="AA53" s="14">
        <v>35</v>
      </c>
      <c r="AB53" s="14">
        <v>25</v>
      </c>
      <c r="AC53" s="14">
        <v>36</v>
      </c>
      <c r="AD53" s="14">
        <v>28</v>
      </c>
      <c r="AE53" s="14">
        <v>134</v>
      </c>
    </row>
    <row r="54" spans="1:31" s="6" customFormat="1" x14ac:dyDescent="0.35">
      <c r="A54" s="13" t="s">
        <v>80</v>
      </c>
      <c r="B54" s="14">
        <v>5</v>
      </c>
      <c r="C54" s="14">
        <v>8</v>
      </c>
      <c r="D54" s="14">
        <v>4</v>
      </c>
      <c r="E54" s="14">
        <v>6</v>
      </c>
      <c r="F54" s="14">
        <v>3</v>
      </c>
      <c r="G54" s="14">
        <v>0</v>
      </c>
      <c r="H54" s="14">
        <v>10</v>
      </c>
      <c r="I54" s="14">
        <v>0</v>
      </c>
      <c r="J54" s="17" cm="1">
        <f t="array" ref="J54">SUM(B54:I54/8)</f>
        <v>4.5</v>
      </c>
      <c r="K54" s="14">
        <v>597</v>
      </c>
      <c r="L54" s="14">
        <v>540</v>
      </c>
      <c r="M54" s="14">
        <v>598</v>
      </c>
      <c r="N54" s="14">
        <v>709</v>
      </c>
      <c r="O54" s="14">
        <v>905</v>
      </c>
      <c r="P54" s="14">
        <v>691</v>
      </c>
      <c r="Q54" s="14">
        <v>1131</v>
      </c>
      <c r="R54" s="14">
        <v>803</v>
      </c>
      <c r="S54" s="14">
        <v>1198</v>
      </c>
      <c r="T54" s="14">
        <v>878</v>
      </c>
      <c r="U54" s="14">
        <v>1036</v>
      </c>
      <c r="V54" s="14">
        <v>839</v>
      </c>
      <c r="W54" s="14">
        <v>1008</v>
      </c>
      <c r="X54" s="17">
        <f t="shared" si="1"/>
        <v>841</v>
      </c>
      <c r="Y54" s="14">
        <v>23</v>
      </c>
      <c r="Z54" s="14">
        <v>13</v>
      </c>
      <c r="AA54" s="14">
        <v>1</v>
      </c>
      <c r="AB54" s="14">
        <v>5</v>
      </c>
      <c r="AC54" s="14">
        <v>5</v>
      </c>
      <c r="AD54" s="14">
        <v>10</v>
      </c>
      <c r="AE54" s="14">
        <v>57</v>
      </c>
    </row>
    <row r="55" spans="1:31" s="6" customFormat="1" x14ac:dyDescent="0.35">
      <c r="A55" s="13" t="s">
        <v>25</v>
      </c>
      <c r="B55" s="14">
        <v>0</v>
      </c>
      <c r="C55" s="14">
        <v>0</v>
      </c>
      <c r="D55" s="14">
        <v>3</v>
      </c>
      <c r="E55" s="14">
        <v>7</v>
      </c>
      <c r="F55" s="14">
        <v>0</v>
      </c>
      <c r="G55" s="14">
        <v>6</v>
      </c>
      <c r="H55" s="14">
        <v>5</v>
      </c>
      <c r="I55" s="14">
        <v>8</v>
      </c>
      <c r="J55" s="17" cm="1">
        <f t="array" ref="J55">SUM(B55:I55/8)</f>
        <v>3.625</v>
      </c>
      <c r="K55" s="14">
        <v>22</v>
      </c>
      <c r="L55" s="14">
        <v>36</v>
      </c>
      <c r="M55" s="14">
        <v>28</v>
      </c>
      <c r="N55" s="14">
        <v>28</v>
      </c>
      <c r="O55" s="14">
        <v>29</v>
      </c>
      <c r="P55" s="14">
        <v>30</v>
      </c>
      <c r="Q55" s="14">
        <v>36</v>
      </c>
      <c r="R55" s="14">
        <v>58</v>
      </c>
      <c r="S55" s="14">
        <v>53</v>
      </c>
      <c r="T55" s="14">
        <v>44</v>
      </c>
      <c r="U55" s="14">
        <v>50</v>
      </c>
      <c r="V55" s="14">
        <v>46</v>
      </c>
      <c r="W55" s="14">
        <v>43</v>
      </c>
      <c r="X55" s="17">
        <f t="shared" si="1"/>
        <v>38.692307692307693</v>
      </c>
      <c r="Y55" s="14">
        <v>10</v>
      </c>
      <c r="Z55" s="14">
        <v>19</v>
      </c>
      <c r="AA55" s="14">
        <v>17</v>
      </c>
      <c r="AB55" s="14">
        <v>13</v>
      </c>
      <c r="AC55" s="14">
        <v>27</v>
      </c>
      <c r="AD55" s="14">
        <v>77</v>
      </c>
      <c r="AE55" s="14">
        <v>86</v>
      </c>
    </row>
    <row r="56" spans="1:31" s="6" customFormat="1" x14ac:dyDescent="0.35">
      <c r="A56" s="13" t="s">
        <v>76</v>
      </c>
      <c r="B56" s="14">
        <v>0</v>
      </c>
      <c r="C56" s="14">
        <v>0</v>
      </c>
      <c r="D56" s="14">
        <v>24</v>
      </c>
      <c r="E56" s="14">
        <v>0</v>
      </c>
      <c r="F56" s="14">
        <v>0</v>
      </c>
      <c r="G56" s="14">
        <v>0</v>
      </c>
      <c r="H56" s="14">
        <v>0</v>
      </c>
      <c r="I56" s="14">
        <v>0</v>
      </c>
      <c r="J56" s="17" cm="1">
        <f t="array" ref="J56">SUM(B56:I56/8)</f>
        <v>3</v>
      </c>
      <c r="K56" s="14">
        <v>17</v>
      </c>
      <c r="L56" s="14">
        <v>17</v>
      </c>
      <c r="M56" s="14">
        <v>16</v>
      </c>
      <c r="N56" s="14">
        <v>26</v>
      </c>
      <c r="O56" s="14">
        <v>32</v>
      </c>
      <c r="P56" s="14">
        <v>25</v>
      </c>
      <c r="Q56" s="14">
        <v>32</v>
      </c>
      <c r="R56" s="14">
        <v>23</v>
      </c>
      <c r="S56" s="14">
        <v>34</v>
      </c>
      <c r="T56" s="14">
        <v>40</v>
      </c>
      <c r="U56" s="14">
        <v>47</v>
      </c>
      <c r="V56" s="14">
        <v>61</v>
      </c>
      <c r="W56" s="14">
        <v>48</v>
      </c>
      <c r="X56" s="17">
        <f t="shared" si="1"/>
        <v>32.153846153846153</v>
      </c>
      <c r="Y56" s="14">
        <v>0</v>
      </c>
      <c r="Z56" s="14">
        <v>2</v>
      </c>
      <c r="AA56" s="14">
        <v>0</v>
      </c>
      <c r="AB56" s="14">
        <v>2</v>
      </c>
      <c r="AC56" s="14">
        <v>0</v>
      </c>
      <c r="AD56" s="15">
        <v>2</v>
      </c>
      <c r="AE56" s="14">
        <v>26</v>
      </c>
    </row>
    <row r="57" spans="1:31" s="6" customFormat="1" x14ac:dyDescent="0.35">
      <c r="A57" s="13" t="s">
        <v>5</v>
      </c>
      <c r="B57" s="14">
        <v>5</v>
      </c>
      <c r="C57" s="14">
        <v>2</v>
      </c>
      <c r="D57" s="14">
        <v>5</v>
      </c>
      <c r="E57" s="14">
        <v>4</v>
      </c>
      <c r="F57" s="14">
        <v>4</v>
      </c>
      <c r="G57" s="14">
        <v>3</v>
      </c>
      <c r="H57" s="14">
        <v>0</v>
      </c>
      <c r="I57" s="14">
        <v>0</v>
      </c>
      <c r="J57" s="17" cm="1">
        <f t="array" ref="J57">SUM(B57:I57/8)</f>
        <v>2.875</v>
      </c>
      <c r="K57" s="14">
        <v>2</v>
      </c>
      <c r="L57" s="14">
        <v>5</v>
      </c>
      <c r="M57" s="14">
        <v>1</v>
      </c>
      <c r="N57" s="14">
        <v>3</v>
      </c>
      <c r="O57" s="14">
        <v>4</v>
      </c>
      <c r="P57" s="14">
        <v>3</v>
      </c>
      <c r="Q57" s="14">
        <v>2</v>
      </c>
      <c r="R57" s="14">
        <v>7</v>
      </c>
      <c r="S57" s="14">
        <v>3</v>
      </c>
      <c r="T57" s="14">
        <v>5</v>
      </c>
      <c r="U57" s="14">
        <v>4</v>
      </c>
      <c r="V57" s="14">
        <v>7</v>
      </c>
      <c r="W57" s="14">
        <v>2</v>
      </c>
      <c r="X57" s="17">
        <f t="shared" si="1"/>
        <v>3.6923076923076925</v>
      </c>
      <c r="Y57" s="14">
        <v>16</v>
      </c>
      <c r="Z57" s="14">
        <v>7</v>
      </c>
      <c r="AA57" s="14">
        <v>11</v>
      </c>
      <c r="AB57" s="14">
        <v>12</v>
      </c>
      <c r="AC57" s="14">
        <v>19</v>
      </c>
      <c r="AD57" s="14">
        <v>17</v>
      </c>
      <c r="AE57" s="14">
        <v>65</v>
      </c>
    </row>
    <row r="58" spans="1:31" s="6" customFormat="1" x14ac:dyDescent="0.35">
      <c r="A58" s="13" t="s">
        <v>82</v>
      </c>
      <c r="B58" s="14">
        <v>1</v>
      </c>
      <c r="C58" s="14">
        <v>4</v>
      </c>
      <c r="D58" s="14">
        <v>1</v>
      </c>
      <c r="E58" s="14">
        <v>1</v>
      </c>
      <c r="F58" s="14">
        <v>2</v>
      </c>
      <c r="G58" s="14">
        <v>5</v>
      </c>
      <c r="H58" s="14">
        <v>6</v>
      </c>
      <c r="I58" s="14">
        <v>3</v>
      </c>
      <c r="J58" s="17" cm="1">
        <f t="array" ref="J58">SUM(B58:I58/8)</f>
        <v>2.875</v>
      </c>
      <c r="K58" s="14">
        <v>107</v>
      </c>
      <c r="L58" s="14">
        <v>105</v>
      </c>
      <c r="M58" s="14">
        <v>65</v>
      </c>
      <c r="N58" s="14">
        <v>85</v>
      </c>
      <c r="O58" s="14">
        <v>86</v>
      </c>
      <c r="P58" s="14">
        <v>53</v>
      </c>
      <c r="Q58" s="14">
        <v>0</v>
      </c>
      <c r="R58" s="14">
        <v>0</v>
      </c>
      <c r="S58" s="14">
        <v>0</v>
      </c>
      <c r="T58" s="14">
        <v>0</v>
      </c>
      <c r="U58" s="14">
        <v>0</v>
      </c>
      <c r="V58" s="14">
        <v>0</v>
      </c>
      <c r="W58" s="14">
        <v>0</v>
      </c>
      <c r="X58" s="17">
        <f t="shared" si="1"/>
        <v>38.53846153846154</v>
      </c>
      <c r="Y58" s="14">
        <v>7</v>
      </c>
      <c r="Z58" s="14">
        <v>16</v>
      </c>
      <c r="AA58" s="14">
        <v>17</v>
      </c>
      <c r="AB58" s="14">
        <v>27</v>
      </c>
      <c r="AC58" s="14">
        <v>69</v>
      </c>
      <c r="AD58" s="14">
        <v>12</v>
      </c>
      <c r="AE58" s="14">
        <v>136</v>
      </c>
    </row>
    <row r="59" spans="1:31" s="6" customFormat="1" x14ac:dyDescent="0.35">
      <c r="A59" s="13" t="s">
        <v>10</v>
      </c>
      <c r="B59" s="14">
        <v>0</v>
      </c>
      <c r="C59" s="14">
        <v>0</v>
      </c>
      <c r="D59" s="14">
        <v>0</v>
      </c>
      <c r="E59" s="14">
        <v>5</v>
      </c>
      <c r="F59" s="14">
        <v>1</v>
      </c>
      <c r="G59" s="14">
        <v>5</v>
      </c>
      <c r="H59" s="14">
        <v>2</v>
      </c>
      <c r="I59" s="14">
        <v>2</v>
      </c>
      <c r="J59" s="17" cm="1">
        <f t="array" ref="J59">SUM(B59:I59/8)</f>
        <v>1.875</v>
      </c>
      <c r="K59" s="14">
        <v>2</v>
      </c>
      <c r="L59" s="14">
        <v>1</v>
      </c>
      <c r="M59" s="14">
        <v>3</v>
      </c>
      <c r="N59" s="14"/>
      <c r="O59" s="14">
        <v>1</v>
      </c>
      <c r="P59" s="14">
        <v>1</v>
      </c>
      <c r="Q59" s="14">
        <v>2</v>
      </c>
      <c r="R59" s="14">
        <v>4</v>
      </c>
      <c r="S59" s="14">
        <v>1</v>
      </c>
      <c r="T59" s="14">
        <v>3</v>
      </c>
      <c r="U59" s="14">
        <v>5</v>
      </c>
      <c r="V59" s="14">
        <v>6</v>
      </c>
      <c r="W59" s="14">
        <v>4</v>
      </c>
      <c r="X59" s="17">
        <f t="shared" si="1"/>
        <v>2.5384615384615383</v>
      </c>
      <c r="Y59" s="14">
        <v>5</v>
      </c>
      <c r="Z59" s="14">
        <v>10</v>
      </c>
      <c r="AA59" s="14">
        <v>6</v>
      </c>
      <c r="AB59" s="14">
        <v>4</v>
      </c>
      <c r="AC59" s="14">
        <v>13</v>
      </c>
      <c r="AD59" s="14">
        <v>47</v>
      </c>
      <c r="AE59" s="14">
        <v>38</v>
      </c>
    </row>
    <row r="60" spans="1:31" s="6" customFormat="1" x14ac:dyDescent="0.35">
      <c r="A60" s="13" t="s">
        <v>66</v>
      </c>
      <c r="B60" s="14">
        <v>1</v>
      </c>
      <c r="C60" s="14">
        <v>0</v>
      </c>
      <c r="D60" s="14">
        <v>2</v>
      </c>
      <c r="E60" s="14">
        <v>2</v>
      </c>
      <c r="F60" s="14">
        <v>3</v>
      </c>
      <c r="G60" s="14">
        <v>0</v>
      </c>
      <c r="H60" s="14">
        <v>2</v>
      </c>
      <c r="I60" s="14">
        <v>2</v>
      </c>
      <c r="J60" s="17" cm="1">
        <f t="array" ref="J60">SUM(B60:I60/8)</f>
        <v>1.5</v>
      </c>
      <c r="K60" s="14">
        <v>0</v>
      </c>
      <c r="L60" s="14">
        <v>1</v>
      </c>
      <c r="M60" s="14">
        <v>0</v>
      </c>
      <c r="N60" s="14">
        <v>0</v>
      </c>
      <c r="O60" s="14">
        <v>0</v>
      </c>
      <c r="P60" s="14">
        <v>0</v>
      </c>
      <c r="Q60" s="14">
        <v>0</v>
      </c>
      <c r="R60" s="14">
        <v>0</v>
      </c>
      <c r="S60" s="14">
        <v>0</v>
      </c>
      <c r="T60" s="14">
        <v>0</v>
      </c>
      <c r="U60" s="14">
        <v>1</v>
      </c>
      <c r="V60" s="14">
        <v>0</v>
      </c>
      <c r="W60" s="14">
        <v>2</v>
      </c>
      <c r="X60" s="17">
        <f t="shared" si="1"/>
        <v>0.30769230769230771</v>
      </c>
      <c r="Y60" s="14">
        <v>5</v>
      </c>
      <c r="Z60" s="14">
        <v>7</v>
      </c>
      <c r="AA60" s="14">
        <v>13</v>
      </c>
      <c r="AB60" s="14">
        <v>21</v>
      </c>
      <c r="AC60" s="14">
        <v>21</v>
      </c>
      <c r="AD60" s="14">
        <v>9</v>
      </c>
      <c r="AE60" s="14">
        <v>67</v>
      </c>
    </row>
    <row r="61" spans="1:31" s="6" customFormat="1" x14ac:dyDescent="0.35">
      <c r="A61" s="13" t="s">
        <v>37</v>
      </c>
      <c r="B61" s="14">
        <v>0</v>
      </c>
      <c r="C61" s="14">
        <v>0</v>
      </c>
      <c r="D61" s="14">
        <v>0</v>
      </c>
      <c r="E61" s="14">
        <v>1</v>
      </c>
      <c r="F61" s="14">
        <v>3</v>
      </c>
      <c r="G61" s="14">
        <v>0</v>
      </c>
      <c r="H61" s="14">
        <v>1</v>
      </c>
      <c r="I61" s="14">
        <v>6</v>
      </c>
      <c r="J61" s="17" cm="1">
        <f t="array" ref="J61">SUM(B61:I61/8)</f>
        <v>1.375</v>
      </c>
      <c r="K61" s="14">
        <v>29</v>
      </c>
      <c r="L61" s="14">
        <v>30</v>
      </c>
      <c r="M61" s="14">
        <v>33</v>
      </c>
      <c r="N61" s="14">
        <v>55</v>
      </c>
      <c r="O61" s="14">
        <v>67</v>
      </c>
      <c r="P61" s="14">
        <v>66</v>
      </c>
      <c r="Q61" s="14">
        <v>107</v>
      </c>
      <c r="R61" s="14">
        <v>94</v>
      </c>
      <c r="S61" s="14">
        <v>145</v>
      </c>
      <c r="T61" s="14">
        <v>129</v>
      </c>
      <c r="U61" s="14">
        <v>277</v>
      </c>
      <c r="V61" s="14">
        <v>186</v>
      </c>
      <c r="W61" s="14">
        <v>214</v>
      </c>
      <c r="X61" s="17">
        <f t="shared" si="1"/>
        <v>110.15384615384616</v>
      </c>
      <c r="Y61" s="14">
        <v>1</v>
      </c>
      <c r="Z61" s="14">
        <v>4</v>
      </c>
      <c r="AA61" s="14">
        <v>0</v>
      </c>
      <c r="AB61" s="14">
        <v>0</v>
      </c>
      <c r="AC61" s="14">
        <v>0</v>
      </c>
      <c r="AD61" s="14">
        <v>0</v>
      </c>
      <c r="AE61" s="14">
        <v>15</v>
      </c>
    </row>
    <row r="62" spans="1:31" s="6" customFormat="1" x14ac:dyDescent="0.35">
      <c r="A62" s="13" t="s">
        <v>19</v>
      </c>
      <c r="B62" s="14">
        <v>0</v>
      </c>
      <c r="C62" s="14">
        <v>0</v>
      </c>
      <c r="D62" s="14">
        <v>0</v>
      </c>
      <c r="E62" s="14">
        <v>0</v>
      </c>
      <c r="F62" s="14">
        <v>10</v>
      </c>
      <c r="G62" s="14">
        <v>0</v>
      </c>
      <c r="H62" s="14">
        <v>0</v>
      </c>
      <c r="I62" s="14">
        <v>0</v>
      </c>
      <c r="J62" s="17" cm="1">
        <f t="array" ref="J62">SUM(B62:I62/8)</f>
        <v>1.25</v>
      </c>
      <c r="K62" s="14">
        <v>57</v>
      </c>
      <c r="L62" s="14">
        <v>39</v>
      </c>
      <c r="M62" s="14">
        <v>94</v>
      </c>
      <c r="N62" s="14">
        <v>47</v>
      </c>
      <c r="O62" s="14">
        <v>45</v>
      </c>
      <c r="P62" s="14">
        <v>57</v>
      </c>
      <c r="Q62" s="14">
        <v>58</v>
      </c>
      <c r="R62" s="14">
        <v>52</v>
      </c>
      <c r="S62" s="14">
        <v>43</v>
      </c>
      <c r="T62" s="14">
        <v>52</v>
      </c>
      <c r="U62" s="14">
        <v>47</v>
      </c>
      <c r="V62" s="14">
        <v>55</v>
      </c>
      <c r="W62" s="14">
        <v>47</v>
      </c>
      <c r="X62" s="17">
        <f t="shared" si="1"/>
        <v>53.307692307692307</v>
      </c>
      <c r="Y62" s="14">
        <v>0</v>
      </c>
      <c r="Z62" s="14">
        <v>10</v>
      </c>
      <c r="AA62" s="14">
        <v>1</v>
      </c>
      <c r="AB62" s="14">
        <v>0</v>
      </c>
      <c r="AC62" s="14">
        <v>0</v>
      </c>
      <c r="AD62" s="14">
        <v>0</v>
      </c>
      <c r="AE62" s="14">
        <v>11</v>
      </c>
    </row>
    <row r="63" spans="1:31" s="6" customFormat="1" x14ac:dyDescent="0.35">
      <c r="A63" s="13" t="s">
        <v>62</v>
      </c>
      <c r="B63" s="14">
        <v>0</v>
      </c>
      <c r="C63" s="14">
        <v>0</v>
      </c>
      <c r="D63" s="14">
        <v>0</v>
      </c>
      <c r="E63" s="14">
        <v>0</v>
      </c>
      <c r="F63" s="14">
        <v>0</v>
      </c>
      <c r="G63" s="14">
        <v>0</v>
      </c>
      <c r="H63" s="14">
        <v>4</v>
      </c>
      <c r="I63" s="14">
        <v>2</v>
      </c>
      <c r="J63" s="17" cm="1">
        <f t="array" ref="J63">SUM(B63:I63/8)</f>
        <v>0.75</v>
      </c>
      <c r="K63" s="14">
        <v>35</v>
      </c>
      <c r="L63" s="14">
        <v>39</v>
      </c>
      <c r="M63" s="14">
        <v>49</v>
      </c>
      <c r="N63" s="14">
        <v>41</v>
      </c>
      <c r="O63" s="14">
        <v>43</v>
      </c>
      <c r="P63" s="14">
        <v>57</v>
      </c>
      <c r="Q63" s="14">
        <v>71</v>
      </c>
      <c r="R63" s="14">
        <v>61</v>
      </c>
      <c r="S63" s="14">
        <v>41</v>
      </c>
      <c r="T63" s="14">
        <v>46</v>
      </c>
      <c r="U63" s="14">
        <v>77</v>
      </c>
      <c r="V63" s="14">
        <v>102</v>
      </c>
      <c r="W63" s="14">
        <v>76</v>
      </c>
      <c r="X63" s="17">
        <f t="shared" si="1"/>
        <v>56.769230769230766</v>
      </c>
      <c r="Y63" s="14">
        <v>0</v>
      </c>
      <c r="Z63" s="14">
        <v>6</v>
      </c>
      <c r="AA63" s="14">
        <v>14</v>
      </c>
      <c r="AB63" s="14">
        <v>14</v>
      </c>
      <c r="AC63" s="14">
        <v>17</v>
      </c>
      <c r="AD63" s="14">
        <v>46</v>
      </c>
      <c r="AE63" s="14">
        <v>51</v>
      </c>
    </row>
    <row r="64" spans="1:31" s="6" customFormat="1" x14ac:dyDescent="0.35">
      <c r="A64" s="13" t="s">
        <v>38</v>
      </c>
      <c r="B64" s="14">
        <v>0</v>
      </c>
      <c r="C64" s="14">
        <v>0</v>
      </c>
      <c r="D64" s="14">
        <v>0</v>
      </c>
      <c r="E64" s="14">
        <v>0</v>
      </c>
      <c r="F64" s="14">
        <v>0</v>
      </c>
      <c r="G64" s="14">
        <v>0</v>
      </c>
      <c r="H64" s="14">
        <v>0</v>
      </c>
      <c r="I64" s="14">
        <v>6</v>
      </c>
      <c r="J64" s="17" cm="1">
        <f t="array" ref="J64">SUM(B64:I64/8)</f>
        <v>0.75</v>
      </c>
      <c r="K64" s="14">
        <v>137</v>
      </c>
      <c r="L64" s="14">
        <v>136</v>
      </c>
      <c r="M64" s="14">
        <v>123</v>
      </c>
      <c r="N64" s="14">
        <v>104</v>
      </c>
      <c r="O64" s="14">
        <v>177</v>
      </c>
      <c r="P64" s="14">
        <v>178</v>
      </c>
      <c r="Q64" s="14">
        <v>212</v>
      </c>
      <c r="R64" s="14">
        <v>128</v>
      </c>
      <c r="S64" s="14">
        <v>161</v>
      </c>
      <c r="T64" s="14">
        <v>137</v>
      </c>
      <c r="U64" s="14">
        <v>218</v>
      </c>
      <c r="V64" s="14">
        <v>202</v>
      </c>
      <c r="W64" s="14">
        <v>192</v>
      </c>
      <c r="X64" s="17">
        <f t="shared" si="1"/>
        <v>161.92307692307693</v>
      </c>
      <c r="Y64" s="14">
        <v>0</v>
      </c>
      <c r="Z64" s="14">
        <v>6</v>
      </c>
      <c r="AA64" s="14">
        <v>121</v>
      </c>
      <c r="AB64" s="14">
        <v>295</v>
      </c>
      <c r="AC64" s="14">
        <v>247</v>
      </c>
      <c r="AD64" s="14">
        <v>216</v>
      </c>
      <c r="AE64" s="14">
        <v>669</v>
      </c>
    </row>
    <row r="65" spans="1:31" s="6" customFormat="1" x14ac:dyDescent="0.35">
      <c r="A65" s="13" t="s">
        <v>15</v>
      </c>
      <c r="B65" s="14">
        <v>1</v>
      </c>
      <c r="C65" s="14">
        <v>0</v>
      </c>
      <c r="D65" s="14">
        <v>0</v>
      </c>
      <c r="E65" s="14">
        <v>1</v>
      </c>
      <c r="F65" s="14">
        <v>0</v>
      </c>
      <c r="G65" s="14">
        <v>0</v>
      </c>
      <c r="H65" s="14">
        <v>0</v>
      </c>
      <c r="I65" s="14">
        <v>3</v>
      </c>
      <c r="J65" s="17" cm="1">
        <f t="array" ref="J65">SUM(B65:I65/8)</f>
        <v>0.625</v>
      </c>
      <c r="K65" s="14">
        <v>4</v>
      </c>
      <c r="L65" s="14">
        <v>1</v>
      </c>
      <c r="M65" s="14"/>
      <c r="N65" s="14">
        <v>3</v>
      </c>
      <c r="O65" s="14"/>
      <c r="P65" s="14">
        <v>2</v>
      </c>
      <c r="Q65" s="14"/>
      <c r="R65" s="14">
        <v>1</v>
      </c>
      <c r="S65" s="14">
        <v>1</v>
      </c>
      <c r="T65" s="14"/>
      <c r="U65" s="14"/>
      <c r="V65" s="14"/>
      <c r="W65" s="14">
        <v>9</v>
      </c>
      <c r="X65" s="17">
        <f t="shared" si="1"/>
        <v>1.6153846153846154</v>
      </c>
      <c r="Y65" s="14">
        <v>2</v>
      </c>
      <c r="Z65" s="14">
        <v>3</v>
      </c>
      <c r="AA65" s="14">
        <v>9</v>
      </c>
      <c r="AB65" s="14">
        <v>5</v>
      </c>
      <c r="AC65" s="14">
        <v>2</v>
      </c>
      <c r="AD65" s="14">
        <v>2</v>
      </c>
      <c r="AE65" s="14">
        <v>21</v>
      </c>
    </row>
    <row r="66" spans="1:31" s="6" customFormat="1" x14ac:dyDescent="0.35">
      <c r="A66" s="13" t="s">
        <v>42</v>
      </c>
      <c r="B66" s="14">
        <v>0</v>
      </c>
      <c r="C66" s="14">
        <v>0</v>
      </c>
      <c r="D66" s="14">
        <v>1</v>
      </c>
      <c r="E66" s="14">
        <v>0</v>
      </c>
      <c r="F66" s="14">
        <v>4</v>
      </c>
      <c r="G66" s="14">
        <v>0</v>
      </c>
      <c r="H66" s="14">
        <v>0</v>
      </c>
      <c r="I66" s="14">
        <v>0</v>
      </c>
      <c r="J66" s="17" cm="1">
        <f t="array" ref="J66">SUM(B66:I66/8)</f>
        <v>0.625</v>
      </c>
      <c r="K66" s="14">
        <v>0</v>
      </c>
      <c r="L66" s="14">
        <v>0</v>
      </c>
      <c r="M66" s="14">
        <v>0</v>
      </c>
      <c r="N66" s="14">
        <v>0</v>
      </c>
      <c r="O66" s="14">
        <v>0</v>
      </c>
      <c r="P66" s="14">
        <v>0</v>
      </c>
      <c r="Q66" s="14">
        <v>0</v>
      </c>
      <c r="R66" s="14">
        <v>0</v>
      </c>
      <c r="S66" s="14">
        <v>0</v>
      </c>
      <c r="T66" s="14">
        <v>0</v>
      </c>
      <c r="U66" s="14">
        <v>0</v>
      </c>
      <c r="V66" s="14">
        <v>0</v>
      </c>
      <c r="W66" s="14">
        <v>0</v>
      </c>
      <c r="X66" s="17">
        <f t="shared" ref="X66:X82" si="2">SUM(K66:W66)/13</f>
        <v>0</v>
      </c>
      <c r="Y66" s="14">
        <v>1</v>
      </c>
      <c r="Z66" s="14">
        <v>4</v>
      </c>
      <c r="AA66" s="14">
        <v>2</v>
      </c>
      <c r="AB66" s="14">
        <v>4</v>
      </c>
      <c r="AC66" s="14">
        <v>4</v>
      </c>
      <c r="AD66" s="14">
        <v>2</v>
      </c>
      <c r="AE66" s="14">
        <v>15</v>
      </c>
    </row>
    <row r="67" spans="1:31" s="6" customFormat="1" x14ac:dyDescent="0.35">
      <c r="A67" s="13" t="s">
        <v>6</v>
      </c>
      <c r="B67" s="14">
        <v>0</v>
      </c>
      <c r="C67" s="14">
        <v>0</v>
      </c>
      <c r="D67" s="14">
        <v>0</v>
      </c>
      <c r="E67" s="14">
        <v>0</v>
      </c>
      <c r="F67" s="14">
        <v>0</v>
      </c>
      <c r="G67" s="14">
        <v>0</v>
      </c>
      <c r="H67" s="14">
        <v>1</v>
      </c>
      <c r="I67" s="14">
        <v>3</v>
      </c>
      <c r="J67" s="17" cm="1">
        <f t="array" ref="J67">SUM(B67:I67/8)</f>
        <v>0.5</v>
      </c>
      <c r="K67" s="14">
        <v>0</v>
      </c>
      <c r="L67" s="14">
        <v>0</v>
      </c>
      <c r="M67" s="14">
        <v>1</v>
      </c>
      <c r="N67" s="14">
        <v>0</v>
      </c>
      <c r="O67" s="14">
        <v>2</v>
      </c>
      <c r="P67" s="14">
        <v>1</v>
      </c>
      <c r="Q67" s="14">
        <v>1</v>
      </c>
      <c r="R67" s="14">
        <v>0</v>
      </c>
      <c r="S67" s="14">
        <v>0</v>
      </c>
      <c r="T67" s="14">
        <v>3</v>
      </c>
      <c r="U67" s="14">
        <v>0</v>
      </c>
      <c r="V67" s="14">
        <v>0</v>
      </c>
      <c r="W67" s="14">
        <v>0</v>
      </c>
      <c r="X67" s="17">
        <f t="shared" si="2"/>
        <v>0.61538461538461542</v>
      </c>
      <c r="Y67" s="14">
        <v>0</v>
      </c>
      <c r="Z67" s="14">
        <v>4</v>
      </c>
      <c r="AA67" s="14">
        <v>2</v>
      </c>
      <c r="AB67" s="14">
        <v>4</v>
      </c>
      <c r="AC67" s="14">
        <v>3</v>
      </c>
      <c r="AD67" s="14">
        <v>0</v>
      </c>
      <c r="AE67" s="14">
        <v>13</v>
      </c>
    </row>
    <row r="68" spans="1:31" s="6" customFormat="1" x14ac:dyDescent="0.35">
      <c r="A68" s="13" t="s">
        <v>21</v>
      </c>
      <c r="B68" s="14">
        <v>2</v>
      </c>
      <c r="C68" s="14">
        <v>0</v>
      </c>
      <c r="D68" s="14">
        <v>0</v>
      </c>
      <c r="E68" s="14">
        <v>0</v>
      </c>
      <c r="F68" s="14">
        <v>0</v>
      </c>
      <c r="G68" s="14">
        <v>0</v>
      </c>
      <c r="H68" s="14">
        <v>2</v>
      </c>
      <c r="I68" s="14">
        <v>0</v>
      </c>
      <c r="J68" s="17" cm="1">
        <f t="array" ref="J68">SUM(B68:I68/8)</f>
        <v>0.5</v>
      </c>
      <c r="K68" s="14">
        <v>46</v>
      </c>
      <c r="L68" s="14">
        <v>56</v>
      </c>
      <c r="M68" s="14">
        <v>59</v>
      </c>
      <c r="N68" s="14">
        <v>65</v>
      </c>
      <c r="O68" s="14">
        <v>72</v>
      </c>
      <c r="P68" s="14">
        <v>67</v>
      </c>
      <c r="Q68" s="14">
        <v>65</v>
      </c>
      <c r="R68" s="14">
        <v>52</v>
      </c>
      <c r="S68" s="14">
        <v>50</v>
      </c>
      <c r="T68" s="14">
        <v>38</v>
      </c>
      <c r="U68" s="14">
        <v>51</v>
      </c>
      <c r="V68" s="14">
        <v>8</v>
      </c>
      <c r="W68" s="14">
        <v>15</v>
      </c>
      <c r="X68" s="17">
        <f t="shared" si="2"/>
        <v>49.53846153846154</v>
      </c>
      <c r="Y68" s="14">
        <v>2</v>
      </c>
      <c r="Z68" s="14">
        <v>2</v>
      </c>
      <c r="AA68" s="14">
        <v>1</v>
      </c>
      <c r="AB68" s="14">
        <v>0</v>
      </c>
      <c r="AC68" s="14">
        <v>1</v>
      </c>
      <c r="AD68" s="14">
        <v>3</v>
      </c>
      <c r="AE68" s="14">
        <v>6</v>
      </c>
    </row>
    <row r="69" spans="1:31" s="6" customFormat="1" x14ac:dyDescent="0.35">
      <c r="A69" s="13" t="s">
        <v>24</v>
      </c>
      <c r="B69" s="14">
        <v>1</v>
      </c>
      <c r="C69" s="14">
        <v>0</v>
      </c>
      <c r="D69" s="14">
        <v>0</v>
      </c>
      <c r="E69" s="14">
        <v>0</v>
      </c>
      <c r="F69" s="14">
        <v>0</v>
      </c>
      <c r="G69" s="14">
        <v>0</v>
      </c>
      <c r="H69" s="14">
        <v>0</v>
      </c>
      <c r="I69" s="14">
        <v>3</v>
      </c>
      <c r="J69" s="17" cm="1">
        <f t="array" ref="J69">SUM(B69:I69/8)</f>
        <v>0.5</v>
      </c>
      <c r="K69" s="14">
        <v>2</v>
      </c>
      <c r="L69" s="14">
        <v>7</v>
      </c>
      <c r="M69" s="14">
        <v>5</v>
      </c>
      <c r="N69" s="14">
        <v>4</v>
      </c>
      <c r="O69" s="14">
        <v>3</v>
      </c>
      <c r="P69" s="14">
        <v>3</v>
      </c>
      <c r="Q69" s="14">
        <v>3</v>
      </c>
      <c r="R69" s="14">
        <v>9</v>
      </c>
      <c r="S69" s="14">
        <v>6</v>
      </c>
      <c r="T69" s="14">
        <v>5</v>
      </c>
      <c r="U69" s="14">
        <v>7</v>
      </c>
      <c r="V69" s="14">
        <v>70</v>
      </c>
      <c r="W69" s="14">
        <v>20</v>
      </c>
      <c r="X69" s="17">
        <f t="shared" si="2"/>
        <v>11.076923076923077</v>
      </c>
      <c r="Y69" s="14">
        <v>1</v>
      </c>
      <c r="Z69" s="14">
        <v>3</v>
      </c>
      <c r="AA69" s="14">
        <v>2</v>
      </c>
      <c r="AB69" s="14">
        <v>4</v>
      </c>
      <c r="AC69" s="14">
        <v>8</v>
      </c>
      <c r="AD69" s="14">
        <v>2</v>
      </c>
      <c r="AE69" s="14">
        <v>18</v>
      </c>
    </row>
    <row r="70" spans="1:31" s="6" customFormat="1" x14ac:dyDescent="0.35">
      <c r="A70" s="13" t="s">
        <v>71</v>
      </c>
      <c r="B70" s="14">
        <v>0</v>
      </c>
      <c r="C70" s="14">
        <v>0</v>
      </c>
      <c r="D70" s="14">
        <v>0</v>
      </c>
      <c r="E70" s="14">
        <v>0</v>
      </c>
      <c r="F70" s="14">
        <v>2</v>
      </c>
      <c r="G70" s="14">
        <v>0</v>
      </c>
      <c r="H70" s="14">
        <v>0</v>
      </c>
      <c r="I70" s="14">
        <v>2</v>
      </c>
      <c r="J70" s="17" cm="1">
        <f t="array" ref="J70">SUM(B70:I70/8)</f>
        <v>0.5</v>
      </c>
      <c r="K70" s="14">
        <v>47</v>
      </c>
      <c r="L70" s="14">
        <v>43</v>
      </c>
      <c r="M70" s="14">
        <v>65</v>
      </c>
      <c r="N70" s="14">
        <v>54</v>
      </c>
      <c r="O70" s="14">
        <v>60</v>
      </c>
      <c r="P70" s="14">
        <v>75</v>
      </c>
      <c r="Q70" s="14">
        <v>89</v>
      </c>
      <c r="R70" s="14">
        <v>56</v>
      </c>
      <c r="S70" s="14">
        <v>52</v>
      </c>
      <c r="T70" s="14">
        <v>56</v>
      </c>
      <c r="U70" s="14">
        <v>126</v>
      </c>
      <c r="V70" s="14">
        <v>368</v>
      </c>
      <c r="W70" s="14">
        <v>146</v>
      </c>
      <c r="X70" s="17">
        <f t="shared" si="2"/>
        <v>95.15384615384616</v>
      </c>
      <c r="Y70" s="14">
        <v>0</v>
      </c>
      <c r="Z70" s="14">
        <v>4</v>
      </c>
      <c r="AA70" s="14">
        <v>10</v>
      </c>
      <c r="AB70" s="14">
        <v>0</v>
      </c>
      <c r="AC70" s="14">
        <v>0</v>
      </c>
      <c r="AD70" s="14">
        <v>0</v>
      </c>
      <c r="AE70" s="14">
        <v>14</v>
      </c>
    </row>
    <row r="71" spans="1:31" s="6" customFormat="1" x14ac:dyDescent="0.35">
      <c r="A71" s="13" t="s">
        <v>34</v>
      </c>
      <c r="B71" s="14">
        <v>0</v>
      </c>
      <c r="C71" s="14">
        <v>0</v>
      </c>
      <c r="D71" s="14">
        <v>0</v>
      </c>
      <c r="E71" s="14">
        <v>0</v>
      </c>
      <c r="F71" s="14">
        <v>0</v>
      </c>
      <c r="G71" s="14">
        <v>1</v>
      </c>
      <c r="H71" s="14">
        <v>0</v>
      </c>
      <c r="I71" s="14">
        <v>0</v>
      </c>
      <c r="J71" s="17" cm="1">
        <f t="array" ref="J71">SUM(B71:I71/8)</f>
        <v>0.125</v>
      </c>
      <c r="K71" s="14">
        <v>4</v>
      </c>
      <c r="L71" s="14">
        <v>8</v>
      </c>
      <c r="M71" s="14">
        <v>7</v>
      </c>
      <c r="N71" s="14">
        <v>1</v>
      </c>
      <c r="O71" s="14">
        <v>2</v>
      </c>
      <c r="P71" s="14">
        <v>1</v>
      </c>
      <c r="Q71" s="14">
        <v>1</v>
      </c>
      <c r="R71" s="14">
        <v>3</v>
      </c>
      <c r="S71" s="14">
        <v>1</v>
      </c>
      <c r="T71" s="14">
        <v>3</v>
      </c>
      <c r="U71" s="14">
        <v>6</v>
      </c>
      <c r="V71" s="14">
        <v>7</v>
      </c>
      <c r="W71" s="14">
        <v>14</v>
      </c>
      <c r="X71" s="17">
        <f t="shared" si="2"/>
        <v>4.4615384615384617</v>
      </c>
      <c r="Y71" s="14">
        <v>0</v>
      </c>
      <c r="Z71" s="14">
        <v>0</v>
      </c>
      <c r="AA71" s="14">
        <v>1</v>
      </c>
      <c r="AB71" s="14">
        <v>0</v>
      </c>
      <c r="AC71" s="14">
        <v>0</v>
      </c>
      <c r="AD71" s="14">
        <v>1</v>
      </c>
      <c r="AE71" s="14">
        <v>2</v>
      </c>
    </row>
    <row r="72" spans="1:31" s="6" customFormat="1" x14ac:dyDescent="0.35">
      <c r="A72" s="13" t="s">
        <v>4</v>
      </c>
      <c r="B72" s="14">
        <v>0</v>
      </c>
      <c r="C72" s="14">
        <v>0</v>
      </c>
      <c r="D72" s="14">
        <v>0</v>
      </c>
      <c r="E72" s="14">
        <v>0</v>
      </c>
      <c r="F72" s="14">
        <v>0</v>
      </c>
      <c r="G72" s="14">
        <v>0</v>
      </c>
      <c r="H72" s="14">
        <v>0</v>
      </c>
      <c r="I72" s="14">
        <v>0</v>
      </c>
      <c r="J72" s="17" cm="1">
        <f t="array" ref="J72">SUM(B72:I72/8)</f>
        <v>0</v>
      </c>
      <c r="K72" s="14"/>
      <c r="L72" s="14">
        <v>1</v>
      </c>
      <c r="M72" s="14">
        <v>3</v>
      </c>
      <c r="N72" s="14">
        <v>7</v>
      </c>
      <c r="O72" s="14">
        <v>2</v>
      </c>
      <c r="P72" s="14"/>
      <c r="Q72" s="14"/>
      <c r="R72" s="14"/>
      <c r="S72" s="14">
        <v>1</v>
      </c>
      <c r="T72" s="14"/>
      <c r="U72" s="14"/>
      <c r="V72" s="14"/>
      <c r="W72" s="14"/>
      <c r="X72" s="17">
        <f t="shared" si="2"/>
        <v>1.0769230769230769</v>
      </c>
      <c r="Y72" s="14">
        <v>0</v>
      </c>
      <c r="Z72" s="14">
        <v>0</v>
      </c>
      <c r="AA72" s="14">
        <v>4</v>
      </c>
      <c r="AB72" s="14">
        <v>9</v>
      </c>
      <c r="AC72" s="14">
        <v>1</v>
      </c>
      <c r="AD72" s="14">
        <v>1</v>
      </c>
      <c r="AE72" s="14">
        <v>15</v>
      </c>
    </row>
    <row r="73" spans="1:31" s="6" customFormat="1" x14ac:dyDescent="0.35">
      <c r="A73" s="13" t="s">
        <v>50</v>
      </c>
      <c r="B73" s="14">
        <v>0</v>
      </c>
      <c r="C73" s="14">
        <v>0</v>
      </c>
      <c r="D73" s="14">
        <v>0</v>
      </c>
      <c r="E73" s="14">
        <v>0</v>
      </c>
      <c r="F73" s="14">
        <v>0</v>
      </c>
      <c r="G73" s="14">
        <v>0</v>
      </c>
      <c r="H73" s="14">
        <v>0</v>
      </c>
      <c r="I73" s="14">
        <v>0</v>
      </c>
      <c r="J73" s="17" cm="1">
        <f t="array" ref="J73">SUM(B73:I73/8)</f>
        <v>0</v>
      </c>
      <c r="K73" s="14"/>
      <c r="L73" s="14"/>
      <c r="M73" s="14">
        <v>8</v>
      </c>
      <c r="N73" s="14"/>
      <c r="O73" s="14"/>
      <c r="P73" s="14"/>
      <c r="Q73" s="14"/>
      <c r="R73" s="14"/>
      <c r="S73" s="14"/>
      <c r="T73" s="14"/>
      <c r="U73" s="14"/>
      <c r="V73" s="14"/>
      <c r="W73" s="14"/>
      <c r="X73" s="17">
        <f t="shared" si="2"/>
        <v>0.61538461538461542</v>
      </c>
      <c r="Y73" s="14">
        <v>0</v>
      </c>
      <c r="Z73" s="14">
        <v>8</v>
      </c>
      <c r="AA73" s="14">
        <v>0</v>
      </c>
      <c r="AB73" s="14">
        <v>0</v>
      </c>
      <c r="AC73" s="14">
        <v>0</v>
      </c>
      <c r="AD73" s="14">
        <v>0</v>
      </c>
      <c r="AE73" s="14">
        <v>8</v>
      </c>
    </row>
    <row r="74" spans="1:31" s="6" customFormat="1" x14ac:dyDescent="0.35">
      <c r="A74" s="13" t="s">
        <v>9</v>
      </c>
      <c r="B74" s="14">
        <v>0</v>
      </c>
      <c r="C74" s="14">
        <v>0</v>
      </c>
      <c r="D74" s="14">
        <v>0</v>
      </c>
      <c r="E74" s="14">
        <v>0</v>
      </c>
      <c r="F74" s="14">
        <v>0</v>
      </c>
      <c r="G74" s="14">
        <v>0</v>
      </c>
      <c r="H74" s="14">
        <v>0</v>
      </c>
      <c r="I74" s="14">
        <v>0</v>
      </c>
      <c r="J74" s="17" cm="1">
        <f t="array" ref="J74">SUM(B74:I74/8)</f>
        <v>0</v>
      </c>
      <c r="K74" s="14"/>
      <c r="L74" s="14">
        <v>1</v>
      </c>
      <c r="M74" s="14"/>
      <c r="N74" s="14"/>
      <c r="O74" s="14"/>
      <c r="P74" s="14"/>
      <c r="Q74" s="14"/>
      <c r="R74" s="14"/>
      <c r="S74" s="14"/>
      <c r="T74" s="14"/>
      <c r="U74" s="14"/>
      <c r="V74" s="14"/>
      <c r="W74" s="14"/>
      <c r="X74" s="17">
        <f t="shared" si="2"/>
        <v>7.6923076923076927E-2</v>
      </c>
      <c r="Y74" s="14">
        <v>1</v>
      </c>
      <c r="Z74" s="14">
        <v>0</v>
      </c>
      <c r="AA74" s="14">
        <v>1</v>
      </c>
      <c r="AB74" s="14">
        <v>0</v>
      </c>
      <c r="AC74" s="14">
        <v>0</v>
      </c>
      <c r="AD74" s="14">
        <v>1</v>
      </c>
      <c r="AE74" s="14">
        <v>2</v>
      </c>
    </row>
    <row r="75" spans="1:31" s="6" customFormat="1" x14ac:dyDescent="0.35">
      <c r="A75" s="13" t="s">
        <v>57</v>
      </c>
      <c r="B75" s="14">
        <v>0</v>
      </c>
      <c r="C75" s="14">
        <v>0</v>
      </c>
      <c r="D75" s="14">
        <v>0</v>
      </c>
      <c r="E75" s="14">
        <v>0</v>
      </c>
      <c r="F75" s="14">
        <v>0</v>
      </c>
      <c r="G75" s="14">
        <v>0</v>
      </c>
      <c r="H75" s="14">
        <v>0</v>
      </c>
      <c r="I75" s="14">
        <v>0</v>
      </c>
      <c r="J75" s="17" cm="1">
        <f t="array" ref="J75">SUM(B75:I75/8)</f>
        <v>0</v>
      </c>
      <c r="K75" s="14"/>
      <c r="L75" s="14">
        <v>2</v>
      </c>
      <c r="M75" s="14"/>
      <c r="N75" s="14"/>
      <c r="O75" s="14"/>
      <c r="P75" s="14"/>
      <c r="Q75" s="14"/>
      <c r="R75" s="14"/>
      <c r="S75" s="14"/>
      <c r="T75" s="14"/>
      <c r="U75" s="14"/>
      <c r="V75" s="14"/>
      <c r="W75" s="14"/>
      <c r="X75" s="17">
        <f t="shared" si="2"/>
        <v>0.15384615384615385</v>
      </c>
      <c r="Y75" s="14">
        <v>0</v>
      </c>
      <c r="Z75" s="14">
        <v>0</v>
      </c>
      <c r="AA75" s="14">
        <v>2</v>
      </c>
      <c r="AB75" s="14">
        <v>0</v>
      </c>
      <c r="AC75" s="14">
        <v>0</v>
      </c>
      <c r="AD75" s="14">
        <v>2</v>
      </c>
      <c r="AE75" s="14">
        <v>2</v>
      </c>
    </row>
    <row r="76" spans="1:31" s="6" customFormat="1" x14ac:dyDescent="0.35">
      <c r="A76" s="13" t="s">
        <v>58</v>
      </c>
      <c r="B76" s="14">
        <v>0</v>
      </c>
      <c r="C76" s="14">
        <v>0</v>
      </c>
      <c r="D76" s="14">
        <v>0</v>
      </c>
      <c r="E76" s="14">
        <v>0</v>
      </c>
      <c r="F76" s="14">
        <v>0</v>
      </c>
      <c r="G76" s="14">
        <v>0</v>
      </c>
      <c r="H76" s="14">
        <v>0</v>
      </c>
      <c r="I76" s="14">
        <v>0</v>
      </c>
      <c r="J76" s="17" cm="1">
        <f t="array" ref="J76">SUM(B76:I76/8)</f>
        <v>0</v>
      </c>
      <c r="K76" s="14"/>
      <c r="L76" s="14"/>
      <c r="M76" s="14"/>
      <c r="N76" s="14">
        <v>1</v>
      </c>
      <c r="O76" s="14"/>
      <c r="P76" s="14"/>
      <c r="Q76" s="14"/>
      <c r="R76" s="14"/>
      <c r="S76" s="14"/>
      <c r="T76" s="14"/>
      <c r="U76" s="14"/>
      <c r="V76" s="14"/>
      <c r="W76" s="14"/>
      <c r="X76" s="17">
        <f t="shared" si="2"/>
        <v>7.6923076923076927E-2</v>
      </c>
      <c r="Y76" s="14">
        <v>0</v>
      </c>
      <c r="Z76" s="14">
        <v>0</v>
      </c>
      <c r="AA76" s="14">
        <v>0</v>
      </c>
      <c r="AB76" s="14">
        <v>1</v>
      </c>
      <c r="AC76" s="14">
        <v>0</v>
      </c>
      <c r="AD76" s="14">
        <v>0</v>
      </c>
      <c r="AE76" s="14">
        <v>1</v>
      </c>
    </row>
    <row r="77" spans="1:31" s="6" customFormat="1" x14ac:dyDescent="0.35">
      <c r="A77" s="13" t="s">
        <v>27</v>
      </c>
      <c r="B77" s="14">
        <v>0</v>
      </c>
      <c r="C77" s="14">
        <v>0</v>
      </c>
      <c r="D77" s="14">
        <v>0</v>
      </c>
      <c r="E77" s="14">
        <v>0</v>
      </c>
      <c r="F77" s="14">
        <v>0</v>
      </c>
      <c r="G77" s="14">
        <v>0</v>
      </c>
      <c r="H77" s="14">
        <v>0</v>
      </c>
      <c r="I77" s="14">
        <v>0</v>
      </c>
      <c r="J77" s="17" cm="1">
        <f t="array" ref="J77">SUM(B77:I77/8)</f>
        <v>0</v>
      </c>
      <c r="K77" s="14">
        <v>26</v>
      </c>
      <c r="L77" s="14">
        <v>13</v>
      </c>
      <c r="M77" s="14">
        <v>20</v>
      </c>
      <c r="N77" s="14">
        <v>23</v>
      </c>
      <c r="O77" s="14">
        <v>19</v>
      </c>
      <c r="P77" s="14">
        <v>17</v>
      </c>
      <c r="Q77" s="14">
        <v>23</v>
      </c>
      <c r="R77" s="14">
        <v>10</v>
      </c>
      <c r="S77" s="14">
        <v>9</v>
      </c>
      <c r="T77" s="14">
        <v>17</v>
      </c>
      <c r="U77" s="14">
        <v>16</v>
      </c>
      <c r="V77" s="14">
        <v>12</v>
      </c>
      <c r="W77" s="14">
        <v>10</v>
      </c>
      <c r="X77" s="17">
        <f t="shared" si="2"/>
        <v>16.53846153846154</v>
      </c>
      <c r="Y77" s="14">
        <v>0</v>
      </c>
      <c r="Z77" s="14">
        <v>0</v>
      </c>
      <c r="AA77" s="14">
        <v>61</v>
      </c>
      <c r="AB77" s="14">
        <v>142</v>
      </c>
      <c r="AC77" s="14">
        <v>844</v>
      </c>
      <c r="AD77" s="14">
        <v>253</v>
      </c>
      <c r="AE77" s="14">
        <v>991</v>
      </c>
    </row>
    <row r="78" spans="1:31" s="6" customFormat="1" x14ac:dyDescent="0.35">
      <c r="A78" s="13" t="s">
        <v>75</v>
      </c>
      <c r="B78" s="14">
        <v>0</v>
      </c>
      <c r="C78" s="14">
        <v>0</v>
      </c>
      <c r="D78" s="14">
        <v>0</v>
      </c>
      <c r="E78" s="14">
        <v>0</v>
      </c>
      <c r="F78" s="14">
        <v>0</v>
      </c>
      <c r="G78" s="14">
        <v>0</v>
      </c>
      <c r="H78" s="14">
        <v>0</v>
      </c>
      <c r="I78" s="14">
        <v>0</v>
      </c>
      <c r="J78" s="17" cm="1">
        <f t="array" ref="J78">SUM(B78:I78/8)</f>
        <v>0</v>
      </c>
      <c r="K78" s="14">
        <v>20</v>
      </c>
      <c r="L78" s="14">
        <v>21</v>
      </c>
      <c r="M78" s="14">
        <v>21</v>
      </c>
      <c r="N78" s="14">
        <v>29</v>
      </c>
      <c r="O78" s="14">
        <v>43</v>
      </c>
      <c r="P78" s="14">
        <v>41</v>
      </c>
      <c r="Q78" s="14">
        <v>44</v>
      </c>
      <c r="R78" s="14">
        <v>103</v>
      </c>
      <c r="S78" s="14">
        <v>71</v>
      </c>
      <c r="T78" s="14">
        <v>82</v>
      </c>
      <c r="U78" s="14">
        <v>82</v>
      </c>
      <c r="V78" s="14">
        <v>95</v>
      </c>
      <c r="W78" s="14">
        <v>12</v>
      </c>
      <c r="X78" s="17">
        <f t="shared" si="2"/>
        <v>51.07692307692308</v>
      </c>
      <c r="Y78" s="14">
        <v>0</v>
      </c>
      <c r="Z78" s="14">
        <v>0</v>
      </c>
      <c r="AA78" s="14">
        <v>2</v>
      </c>
      <c r="AB78" s="14">
        <v>1</v>
      </c>
      <c r="AC78" s="14">
        <v>2</v>
      </c>
      <c r="AD78" s="14">
        <v>0</v>
      </c>
      <c r="AE78" s="14">
        <v>5</v>
      </c>
    </row>
    <row r="79" spans="1:31" s="6" customFormat="1" x14ac:dyDescent="0.35">
      <c r="A79" s="13" t="s">
        <v>78</v>
      </c>
      <c r="B79" s="14">
        <v>0</v>
      </c>
      <c r="C79" s="14">
        <v>0</v>
      </c>
      <c r="D79" s="14">
        <v>0</v>
      </c>
      <c r="E79" s="14">
        <v>0</v>
      </c>
      <c r="F79" s="14">
        <v>0</v>
      </c>
      <c r="G79" s="14">
        <v>0</v>
      </c>
      <c r="H79" s="14">
        <v>0</v>
      </c>
      <c r="I79" s="14">
        <v>0</v>
      </c>
      <c r="J79" s="17" cm="1">
        <f t="array" ref="J79">SUM(B79:I79/8)</f>
        <v>0</v>
      </c>
      <c r="K79" s="14">
        <v>17</v>
      </c>
      <c r="L79" s="14">
        <v>0</v>
      </c>
      <c r="M79" s="14">
        <v>0</v>
      </c>
      <c r="N79" s="14">
        <v>0</v>
      </c>
      <c r="O79" s="14">
        <v>0</v>
      </c>
      <c r="P79" s="14">
        <v>13</v>
      </c>
      <c r="Q79" s="14">
        <v>13</v>
      </c>
      <c r="R79" s="14">
        <v>0</v>
      </c>
      <c r="S79" s="14">
        <v>6</v>
      </c>
      <c r="T79" s="14">
        <v>2</v>
      </c>
      <c r="U79" s="14">
        <v>5</v>
      </c>
      <c r="V79" s="14">
        <v>7</v>
      </c>
      <c r="W79" s="14">
        <v>7</v>
      </c>
      <c r="X79" s="17">
        <f t="shared" si="2"/>
        <v>5.384615384615385</v>
      </c>
      <c r="Y79" s="14">
        <v>0</v>
      </c>
      <c r="Z79" s="14">
        <v>0</v>
      </c>
      <c r="AA79" s="14">
        <v>0</v>
      </c>
      <c r="AB79" s="14">
        <v>0</v>
      </c>
      <c r="AC79" s="14">
        <v>0</v>
      </c>
      <c r="AD79" s="14">
        <v>7</v>
      </c>
      <c r="AE79" s="14">
        <v>27</v>
      </c>
    </row>
    <row r="80" spans="1:31" s="6" customFormat="1" x14ac:dyDescent="0.35">
      <c r="A80" s="13" t="s">
        <v>33</v>
      </c>
      <c r="B80" s="14">
        <v>0</v>
      </c>
      <c r="C80" s="14">
        <v>0</v>
      </c>
      <c r="D80" s="14">
        <v>0</v>
      </c>
      <c r="E80" s="14">
        <v>0</v>
      </c>
      <c r="F80" s="14">
        <v>0</v>
      </c>
      <c r="G80" s="14">
        <v>0</v>
      </c>
      <c r="H80" s="14">
        <v>0</v>
      </c>
      <c r="I80" s="14">
        <v>0</v>
      </c>
      <c r="J80" s="17" cm="1">
        <f t="array" ref="J80">SUM(B80:I80/8)</f>
        <v>0</v>
      </c>
      <c r="K80" s="14">
        <v>0</v>
      </c>
      <c r="L80" s="14">
        <v>0</v>
      </c>
      <c r="M80" s="14">
        <v>0</v>
      </c>
      <c r="N80" s="14">
        <v>0</v>
      </c>
      <c r="O80" s="14">
        <v>0</v>
      </c>
      <c r="P80" s="14">
        <v>0</v>
      </c>
      <c r="Q80" s="14">
        <v>0</v>
      </c>
      <c r="R80" s="14">
        <v>0</v>
      </c>
      <c r="S80" s="14">
        <v>0</v>
      </c>
      <c r="T80" s="14">
        <v>0</v>
      </c>
      <c r="U80" s="14">
        <v>0</v>
      </c>
      <c r="V80" s="14">
        <v>1</v>
      </c>
      <c r="W80" s="14">
        <v>0</v>
      </c>
      <c r="X80" s="17">
        <f t="shared" si="2"/>
        <v>7.6923076923076927E-2</v>
      </c>
      <c r="Y80" s="14">
        <v>0</v>
      </c>
      <c r="Z80" s="14">
        <v>0</v>
      </c>
      <c r="AA80" s="14">
        <v>29</v>
      </c>
      <c r="AB80" s="14">
        <v>26</v>
      </c>
      <c r="AC80" s="14">
        <v>13</v>
      </c>
      <c r="AD80" s="14">
        <v>7</v>
      </c>
      <c r="AE80" s="14">
        <v>68</v>
      </c>
    </row>
    <row r="81" spans="1:31" s="6" customFormat="1" x14ac:dyDescent="0.35">
      <c r="A81" s="13" t="s">
        <v>79</v>
      </c>
      <c r="B81" s="14">
        <v>0</v>
      </c>
      <c r="C81" s="14">
        <v>0</v>
      </c>
      <c r="D81" s="14">
        <v>0</v>
      </c>
      <c r="E81" s="14">
        <v>0</v>
      </c>
      <c r="F81" s="14">
        <v>0</v>
      </c>
      <c r="G81" s="14">
        <v>0</v>
      </c>
      <c r="H81" s="14">
        <v>0</v>
      </c>
      <c r="I81" s="14">
        <v>0</v>
      </c>
      <c r="J81" s="17" cm="1">
        <f t="array" ref="J81">SUM(B81:I81/8)</f>
        <v>0</v>
      </c>
      <c r="K81" s="14">
        <v>0</v>
      </c>
      <c r="L81" s="14">
        <v>0</v>
      </c>
      <c r="M81" s="14">
        <v>1</v>
      </c>
      <c r="N81" s="14">
        <v>0</v>
      </c>
      <c r="O81" s="14">
        <v>0</v>
      </c>
      <c r="P81" s="14">
        <v>0</v>
      </c>
      <c r="Q81" s="14">
        <v>0</v>
      </c>
      <c r="R81" s="14">
        <v>0</v>
      </c>
      <c r="S81" s="14">
        <v>0</v>
      </c>
      <c r="T81" s="14">
        <v>0</v>
      </c>
      <c r="U81" s="14">
        <v>0</v>
      </c>
      <c r="V81" s="14">
        <v>0</v>
      </c>
      <c r="W81" s="14">
        <v>0</v>
      </c>
      <c r="X81" s="17">
        <f t="shared" si="2"/>
        <v>7.6923076923076927E-2</v>
      </c>
      <c r="Y81" s="14">
        <v>14</v>
      </c>
      <c r="Z81" s="14">
        <v>0</v>
      </c>
      <c r="AA81" s="14">
        <v>19</v>
      </c>
      <c r="AB81" s="14">
        <v>5</v>
      </c>
      <c r="AC81" s="14">
        <v>13</v>
      </c>
      <c r="AD81" s="14">
        <v>29</v>
      </c>
      <c r="AE81" s="14">
        <v>51</v>
      </c>
    </row>
    <row r="82" spans="1:31" s="6" customFormat="1" x14ac:dyDescent="0.35">
      <c r="A82" s="13" t="s">
        <v>35</v>
      </c>
      <c r="B82" s="14">
        <v>0</v>
      </c>
      <c r="C82" s="14">
        <v>0</v>
      </c>
      <c r="D82" s="14">
        <v>0</v>
      </c>
      <c r="E82" s="14">
        <v>0</v>
      </c>
      <c r="F82" s="14">
        <v>0</v>
      </c>
      <c r="G82" s="14">
        <v>0</v>
      </c>
      <c r="H82" s="14">
        <v>0</v>
      </c>
      <c r="I82" s="14">
        <v>0</v>
      </c>
      <c r="J82" s="17" cm="1">
        <f t="array" ref="J82">SUM(B82:I82/8)</f>
        <v>0</v>
      </c>
      <c r="K82" s="14">
        <v>42</v>
      </c>
      <c r="L82" s="14">
        <v>29</v>
      </c>
      <c r="M82" s="14">
        <v>28</v>
      </c>
      <c r="N82" s="14">
        <v>50</v>
      </c>
      <c r="O82" s="14">
        <v>41</v>
      </c>
      <c r="P82" s="14">
        <v>44</v>
      </c>
      <c r="Q82" s="14">
        <v>38</v>
      </c>
      <c r="R82" s="14">
        <v>49</v>
      </c>
      <c r="S82" s="14">
        <v>57</v>
      </c>
      <c r="T82" s="14">
        <v>72</v>
      </c>
      <c r="U82" s="14">
        <v>69</v>
      </c>
      <c r="V82" s="14">
        <v>22</v>
      </c>
      <c r="W82" s="14">
        <v>30</v>
      </c>
      <c r="X82" s="17">
        <f t="shared" si="2"/>
        <v>43.92307692307692</v>
      </c>
      <c r="Y82" s="14">
        <v>0</v>
      </c>
      <c r="Z82" s="14">
        <v>0</v>
      </c>
      <c r="AA82" s="14">
        <v>1</v>
      </c>
      <c r="AB82" s="14">
        <v>0</v>
      </c>
      <c r="AC82" s="14">
        <v>0</v>
      </c>
      <c r="AD82" s="14">
        <v>0</v>
      </c>
      <c r="AE82" s="14">
        <v>1</v>
      </c>
    </row>
    <row r="83" spans="1:31" s="6" customFormat="1" x14ac:dyDescent="0.35"/>
    <row r="84" spans="1:31" s="6" customFormat="1" x14ac:dyDescent="0.35"/>
  </sheetData>
  <sortState xmlns:xlrd2="http://schemas.microsoft.com/office/spreadsheetml/2017/richdata2" ref="A2:AE85">
    <sortCondition descending="1" ref="J1:J8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I m p l i c i t M e a s u r e s " > < C u s t o m C o n t e n t > < ! [ C D A T A [ F a l s e ] ] > < / C u s t o m C o n t e n t > < / G e m i n i > 
</file>

<file path=customXml/item10.xml>��< ? x m l   v e r s i o n = " 1 . 0 "   e n c o d i n g = " U T F - 1 6 " ? > < G e m i n i   x m l n s = " h t t p : / / g e m i n i / p i v o t c u s t o m i z a t i o n / T a b l e X M L _ T a b l e 1 " > < C u s t o m C o n t e n t > < ! [ C D A T A [ < T a b l e W i d g e t G r i d S e r i a l i z a t i o n   x m l n s : x s d = " h t t p : / / w w w . w 3 . o r g / 2 0 0 1 / X M L S c h e m a "   x m l n s : x s i = " h t t p : / / w w w . w 3 . o r g / 2 0 0 1 / X M L S c h e m a - i n s t a n c e " > < C o l u m n S u g g e s t e d T y p e   / > < C o l u m n F o r m a t   / > < C o l u m n A c c u r a c y   / > < C o l u m n C u r r e n c y S y m b o l   / > < C o l u m n P o s i t i v e P a t t e r n   / > < C o l u m n N e g a t i v e P a t t e r n   / > < C o l u m n W i d t h s > < i t e m > < k e y > < s t r i n g > C A T E G O R Y < / s t r i n g > < / k e y > < v a l u e > < i n t > 1 7 1 < / i n t > < / v a l u e > < / i t e m > < i t e m > < k e y > < s t r i n g > S U B - C A T E G O R Y < / s t r i n g > < / k e y > < v a l u e > < i n t > 2 2 4 < / i n t > < / v a l u e > < / i t e m > < i t e m > < k e y > < s t r i n g > T h e   Y e a r s   o f   o u r   L o r d < / s t r i n g > < / k e y > < v a l u e > < i n t > 2 5 7 < / i n t > < / v a l u e > < / i t e m > < i t e m > < k e y > < s t r i n g > 1 6 2 9 < / s t r i n g > < / k e y > < v a l u e > < i n t > 9 5 < / i n t > < / v a l u e > < / i t e m > < i t e m > < k e y > < s t r i n g > 1 6 3 0 < / s t r i n g > < / k e y > < v a l u e > < i n t > 9 5 < / i n t > < / v a l u e > < / i t e m > < i t e m > < k e y > < s t r i n g > 1 6 3 1 < / s t r i n g > < / k e y > < v a l u e > < i n t > 9 5 < / i n t > < / v a l u e > < / i t e m > < i t e m > < k e y > < s t r i n g > 1 6 3 2 < / s t r i n g > < / k e y > < v a l u e > < i n t > 9 5 < / i n t > < / v a l u e > < / i t e m > < i t e m > < k e y > < s t r i n g > 1 6 3 3 < / s t r i n g > < / k e y > < v a l u e > < i n t > 9 5 < / i n t > < / v a l u e > < / i t e m > < i t e m > < k e y > < s t r i n g > 1 6 3 4 < / s t r i n g > < / k e y > < v a l u e > < i n t > 9 5 < / i n t > < / v a l u e > < / i t e m > < i t e m > < k e y > < s t r i n g > 1 6 3 5 < / s t r i n g > < / k e y > < v a l u e > < i n t > 9 5 < / i n t > < / v a l u e > < / i t e m > < i t e m > < k e y > < s t r i n g > 1 6 3 6 < / s t r i n g > < / k e y > < v a l u e > < i n t > 9 5 < / i n t > < / v a l u e > < / i t e m > < i t e m > < k e y > < s t r i n g > a v e r a g e   o f   1 6 2 9 - 1 6 3 5 < / s t r i n g > < / k e y > < v a l u e > < i n t > 2 5 8 < / i n t > < / v a l u e > < / i t e m > < i t e m > < k e y > < s t r i n g > 1 6 4 8 < / s t r i n g > < / k e y > < v a l u e > < i n t > 9 5 < / i n t > < / v a l u e > < / i t e m > < i t e m > < k e y > < s t r i n g > 1 6 4 9 < / s t r i n g > < / k e y > < v a l u e > < i n t > 9 5 < / i n t > < / v a l u e > < / i t e m > < i t e m > < k e y > < s t r i n g > 1 6 5 0 < / s t r i n g > < / k e y > < v a l u e > < i n t > 9 5 < / i n t > < / v a l u e > < / i t e m > < i t e m > < k e y > < s t r i n g > 1 6 5 1 < / s t r i n g > < / k e y > < v a l u e > < i n t > 9 5 < / i n t > < / v a l u e > < / i t e m > < i t e m > < k e y > < s t r i n g > 1 6 5 2 < / s t r i n g > < / k e y > < v a l u e > < i n t > 9 5 < / i n t > < / v a l u e > < / i t e m > < i t e m > < k e y > < s t r i n g > 1 6 5 3 < / s t r i n g > < / k e y > < v a l u e > < i n t > 9 5 < / i n t > < / v a l u e > < / i t e m > < i t e m > < k e y > < s t r i n g > 1 6 5 4 < / s t r i n g > < / k e y > < v a l u e > < i n t > 9 5 < / i n t > < / v a l u e > < / i t e m > < i t e m > < k e y > < s t r i n g > 1 6 5 5 < / s t r i n g > < / k e y > < v a l u e > < i n t > 9 5 < / i n t > < / v a l u e > < / i t e m > < i t e m > < k e y > < s t r i n g > 1 6 5 6 < / s t r i n g > < / k e y > < v a l u e > < i n t > 9 5 < / i n t > < / v a l u e > < / i t e m > < i t e m > < k e y > < s t r i n g > 1 6 5 7 < / s t r i n g > < / k e y > < v a l u e > < i n t > 9 5 < / i n t > < / v a l u e > < / i t e m > < i t e m > < k e y > < s t r i n g > 1 6 5 8 < / s t r i n g > < / k e y > < v a l u e > < i n t > 9 5 < / i n t > < / v a l u e > < / i t e m > < i t e m > < k e y > < s t r i n g > 1 6 5 9 < / s t r i n g > < / k e y > < v a l u e > < i n t > 9 5 < / i n t > < / v a l u e > < / i t e m > < i t e m > < k e y > < s t r i n g > 1 6 6 0 < / s t r i n g > < / k e y > < v a l u e > < i n t > 9 5 < / i n t > < / v a l u e > < / i t e m > < i t e m > < k e y > < s t r i n g > a v e r a g e   o f   1 6 4 8 - 1 6 6 0 < / s t r i n g > < / k e y > < v a l u e > < i n t > 2 5 8 < / i n t > < / v a l u e > < / i t e m > < i t e m > < k e y > < s t r i n g > 1 6 2 9 - 1 6 3 2 < / s t r i n g > < / k e y > < v a l u e > < i n t > 1 5 0 < / i n t > < / v a l u e > < / i t e m > < i t e m > < k e y > < s t r i n g > 1 6 3 3 - 1 6 3 6 < / s t r i n g > < / k e y > < v a l u e > < i n t > 1 5 0 < / i n t > < / v a l u e > < / i t e m > < i t e m > < k e y > < s t r i n g > 1 6 4 7 - 1 6 5 0 < / s t r i n g > < / k e y > < v a l u e > < i n t > 1 5 0 < / i n t > < / v a l u e > < / i t e m > < i t e m > < k e y > < s t r i n g > 1 6 5 1 - 1 6 5 4 < / s t r i n g > < / k e y > < v a l u e > < i n t > 1 5 0 < / i n t > < / v a l u e > < / i t e m > < i t e m > < k e y > < s t r i n g > 1 6 5 5 - 1 6 5 8 < / s t r i n g > < / k e y > < v a l u e > < i n t > 1 5 0 < / i n t > < / v a l u e > < / i t e m > < i t e m > < k e y > < s t r i n g > 1 6 2 9 ,   1 6 4 9 ,   1 6 5 9 < / s t r i n g > < / k e y > < v a l u e > < i n t > 2 1 5 < / i n t > < / v a l u e > < / i t e m > < i t e m > < k e y > < s t r i n g > I n   2 0   y e a r s < / s t r i n g > < / k e y > < v a l u e > < i n t > 1 5 4 < / i n t > < / v a l u e > < / i t e m > < i t e m > < k e y > < s t r i n g > C o l u m n 1 < / s t r i n g > < / k e y > < v a l u e > < i n t > 1 3 5 < / i n t > < / v a l u e > < / i t e m > < / C o l u m n W i d t h s > < C o l u m n D i s p l a y I n d e x > < i t e m > < k e y > < s t r i n g > C A T E G O R Y < / s t r i n g > < / k e y > < v a l u e > < i n t > 0 < / i n t > < / v a l u e > < / i t e m > < i t e m > < k e y > < s t r i n g > S U B - C A T E G O R Y < / s t r i n g > < / k e y > < v a l u e > < i n t > 1 < / i n t > < / v a l u e > < / i t e m > < i t e m > < k e y > < s t r i n g > T h e   Y e a r s   o f   o u r   L o r d < / s t r i n g > < / k e y > < v a l u e > < i n t > 2 < / i n t > < / v a l u e > < / i t e m > < i t e m > < k e y > < s t r i n g > 1 6 2 9 < / s t r i n g > < / k e y > < v a l u e > < i n t > 3 < / i n t > < / v a l u e > < / i t e m > < i t e m > < k e y > < s t r i n g > 1 6 3 0 < / s t r i n g > < / k e y > < v a l u e > < i n t > 4 < / i n t > < / v a l u e > < / i t e m > < i t e m > < k e y > < s t r i n g > 1 6 3 1 < / s t r i n g > < / k e y > < v a l u e > < i n t > 5 < / i n t > < / v a l u e > < / i t e m > < i t e m > < k e y > < s t r i n g > 1 6 3 2 < / s t r i n g > < / k e y > < v a l u e > < i n t > 6 < / i n t > < / v a l u e > < / i t e m > < i t e m > < k e y > < s t r i n g > 1 6 3 3 < / s t r i n g > < / k e y > < v a l u e > < i n t > 7 < / i n t > < / v a l u e > < / i t e m > < i t e m > < k e y > < s t r i n g > 1 6 3 4 < / s t r i n g > < / k e y > < v a l u e > < i n t > 8 < / i n t > < / v a l u e > < / i t e m > < i t e m > < k e y > < s t r i n g > 1 6 3 5 < / s t r i n g > < / k e y > < v a l u e > < i n t > 9 < / i n t > < / v a l u e > < / i t e m > < i t e m > < k e y > < s t r i n g > 1 6 3 6 < / s t r i n g > < / k e y > < v a l u e > < i n t > 1 0 < / i n t > < / v a l u e > < / i t e m > < i t e m > < k e y > < s t r i n g > a v e r a g e   o f   1 6 2 9 - 1 6 3 5 < / s t r i n g > < / k e y > < v a l u e > < i n t > 1 1 < / i n t > < / v a l u e > < / i t e m > < i t e m > < k e y > < s t r i n g > 1 6 4 8 < / s t r i n g > < / k e y > < v a l u e > < i n t > 1 2 < / i n t > < / v a l u e > < / i t e m > < i t e m > < k e y > < s t r i n g > 1 6 4 9 < / s t r i n g > < / k e y > < v a l u e > < i n t > 1 3 < / i n t > < / v a l u e > < / i t e m > < i t e m > < k e y > < s t r i n g > 1 6 5 0 < / s t r i n g > < / k e y > < v a l u e > < i n t > 1 4 < / i n t > < / v a l u e > < / i t e m > < i t e m > < k e y > < s t r i n g > 1 6 5 1 < / s t r i n g > < / k e y > < v a l u e > < i n t > 1 5 < / i n t > < / v a l u e > < / i t e m > < i t e m > < k e y > < s t r i n g > 1 6 5 2 < / s t r i n g > < / k e y > < v a l u e > < i n t > 1 6 < / i n t > < / v a l u e > < / i t e m > < i t e m > < k e y > < s t r i n g > 1 6 5 3 < / s t r i n g > < / k e y > < v a l u e > < i n t > 1 7 < / i n t > < / v a l u e > < / i t e m > < i t e m > < k e y > < s t r i n g > 1 6 5 4 < / s t r i n g > < / k e y > < v a l u e > < i n t > 1 8 < / i n t > < / v a l u e > < / i t e m > < i t e m > < k e y > < s t r i n g > 1 6 5 5 < / s t r i n g > < / k e y > < v a l u e > < i n t > 1 9 < / i n t > < / v a l u e > < / i t e m > < i t e m > < k e y > < s t r i n g > 1 6 5 6 < / s t r i n g > < / k e y > < v a l u e > < i n t > 2 0 < / i n t > < / v a l u e > < / i t e m > < i t e m > < k e y > < s t r i n g > 1 6 5 7 < / s t r i n g > < / k e y > < v a l u e > < i n t > 2 1 < / i n t > < / v a l u e > < / i t e m > < i t e m > < k e y > < s t r i n g > 1 6 5 8 < / s t r i n g > < / k e y > < v a l u e > < i n t > 2 2 < / i n t > < / v a l u e > < / i t e m > < i t e m > < k e y > < s t r i n g > 1 6 5 9 < / s t r i n g > < / k e y > < v a l u e > < i n t > 2 3 < / i n t > < / v a l u e > < / i t e m > < i t e m > < k e y > < s t r i n g > 1 6 6 0 < / s t r i n g > < / k e y > < v a l u e > < i n t > 2 4 < / i n t > < / v a l u e > < / i t e m > < i t e m > < k e y > < s t r i n g > a v e r a g e   o f   1 6 4 8 - 1 6 6 0 < / s t r i n g > < / k e y > < v a l u e > < i n t > 2 5 < / i n t > < / v a l u e > < / i t e m > < i t e m > < k e y > < s t r i n g > 1 6 2 9 - 1 6 3 2 < / s t r i n g > < / k e y > < v a l u e > < i n t > 2 6 < / i n t > < / v a l u e > < / i t e m > < i t e m > < k e y > < s t r i n g > 1 6 3 3 - 1 6 3 6 < / s t r i n g > < / k e y > < v a l u e > < i n t > 2 7 < / i n t > < / v a l u e > < / i t e m > < i t e m > < k e y > < s t r i n g > 1 6 4 7 - 1 6 5 0 < / s t r i n g > < / k e y > < v a l u e > < i n t > 2 8 < / i n t > < / v a l u e > < / i t e m > < i t e m > < k e y > < s t r i n g > 1 6 5 1 - 1 6 5 4 < / s t r i n g > < / k e y > < v a l u e > < i n t > 2 9 < / i n t > < / v a l u e > < / i t e m > < i t e m > < k e y > < s t r i n g > 1 6 5 5 - 1 6 5 8 < / s t r i n g > < / k e y > < v a l u e > < i n t > 3 0 < / i n t > < / v a l u e > < / i t e m > < i t e m > < k e y > < s t r i n g > 1 6 2 9 ,   1 6 4 9 ,   1 6 5 9 < / s t r i n g > < / k e y > < v a l u e > < i n t > 3 1 < / i n t > < / v a l u e > < / i t e m > < i t e m > < k e y > < s t r i n g > I n   2 0   y e a r s < / s t r i n g > < / k e y > < v a l u e > < i n t > 3 2 < / i n t > < / v a l u e > < / i t e m > < i t e m > < k e y > < s t r i n g > C o l u m n 1 < / s t r i n g > < / k e y > < v a l u e > < i n t > 3 3 < / 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M a n u a l C a l c M o d e " > < C u s t o m C o n t e n t > < ! [ C D A T A [ F a l s e ] ] > < / 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S h o w H i d d e n " > < C u s t o m C o n t e n t > < ! [ C D A T A [ T r u e ] ] > < / C u s t o m C o n t e n t > < / G e m i n i > 
</file>

<file path=customXml/item15.xml>��< ? x m l   v e r s i o n = " 1 . 0 "   e n c o d i n g = " U T F - 1 6 " ? > < G e m i n i   x m l n s = " h t t p : / / g e m i n i / p i v o t c u s t o m i z a t i o n / P o w e r P i v o t V e r s i o n " > < C u s t o m C o n t e n t > < ! [ C D A T A [ 2 0 1 5 . 1 3 0 . 1 6 0 6 . 4 7 ] ] > < / C u s t o m C o n t e n t > < / G e m i n i > 
</file>

<file path=customXml/item16.xml>��< ? x m l   v e r s i o n = " 1 . 0 "   e n c o d i n g = " U T F - 1 6 " ? > < G e m i n i   x m l n s = " h t t p : / / g e m i n i / p i v o t c u s t o m i z a t i o n / I s S a n d b o x E m b e d d e d " > < C u s t o m C o n t e n t > < ! [ C D A T A [ y e s ] ] > < / C u s t o m C o n t e n t > < / G e m i n i > 
</file>

<file path=customXml/item2.xml>��< ? x m l   v e r s i o n = " 1 . 0 "   e n c o d i n g = " U T F - 1 6 " ? > < G e m i n i   x m l n s = " h t t p : / / g e m i n i / p i v o t c u s t o m i z a t i o n / T a b l e O r d e r " > < C u s t o m C o n t e n t > < ! [ C D A T A [ T a b l e 1 ] ] > < / C u s t o m C o n t e n t > < / G e m i n i > 
</file>

<file path=customXml/item3.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 C o l u m n s \ C A T E G O R Y < / K e y > < / a : K e y > < a : V a l u e   i : t y p e = " T a b l e W i d g e t B a s e V i e w S t a t e " / > < / a : K e y V a l u e O f D i a g r a m O b j e c t K e y a n y T y p e z b w N T n L X > < a : K e y V a l u e O f D i a g r a m O b j e c t K e y a n y T y p e z b w N T n L X > < a : K e y > < K e y > C o l u m n s \ S U B - C A T E G O R Y < / K e y > < / a : K e y > < a : V a l u e   i : t y p e = " T a b l e W i d g e t B a s e V i e w S t a t e " / > < / a : K e y V a l u e O f D i a g r a m O b j e c t K e y a n y T y p e z b w N T n L X > < a : K e y V a l u e O f D i a g r a m O b j e c t K e y a n y T y p e z b w N T n L X > < a : K e y > < K e y > C o l u m n s \ T h e   Y e a r s   o f   o u r   L o r d < / K e y > < / a : K e y > < a : V a l u e   i : t y p e = " T a b l e W i d g e t B a s e V i e w S t a t e " / > < / a : K e y V a l u e O f D i a g r a m O b j e c t K e y a n y T y p e z b w N T n L X > < a : K e y V a l u e O f D i a g r a m O b j e c t K e y a n y T y p e z b w N T n L X > < a : K e y > < K e y > C o l u m n s \ 1 6 2 9 < / K e y > < / a : K e y > < a : V a l u e   i : t y p e = " T a b l e W i d g e t B a s e V i e w S t a t e " / > < / a : K e y V a l u e O f D i a g r a m O b j e c t K e y a n y T y p e z b w N T n L X > < a : K e y V a l u e O f D i a g r a m O b j e c t K e y a n y T y p e z b w N T n L X > < a : K e y > < K e y > C o l u m n s \ 1 6 3 0 < / K e y > < / a : K e y > < a : V a l u e   i : t y p e = " T a b l e W i d g e t B a s e V i e w S t a t e " / > < / a : K e y V a l u e O f D i a g r a m O b j e c t K e y a n y T y p e z b w N T n L X > < a : K e y V a l u e O f D i a g r a m O b j e c t K e y a n y T y p e z b w N T n L X > < a : K e y > < K e y > C o l u m n s \ 1 6 3 1 < / K e y > < / a : K e y > < a : V a l u e   i : t y p e = " T a b l e W i d g e t B a s e V i e w S t a t e " / > < / a : K e y V a l u e O f D i a g r a m O b j e c t K e y a n y T y p e z b w N T n L X > < a : K e y V a l u e O f D i a g r a m O b j e c t K e y a n y T y p e z b w N T n L X > < a : K e y > < K e y > C o l u m n s \ 1 6 3 2 < / K e y > < / a : K e y > < a : V a l u e   i : t y p e = " T a b l e W i d g e t B a s e V i e w S t a t e " / > < / a : K e y V a l u e O f D i a g r a m O b j e c t K e y a n y T y p e z b w N T n L X > < a : K e y V a l u e O f D i a g r a m O b j e c t K e y a n y T y p e z b w N T n L X > < a : K e y > < K e y > C o l u m n s \ 1 6 3 3 < / K e y > < / a : K e y > < a : V a l u e   i : t y p e = " T a b l e W i d g e t B a s e V i e w S t a t e " / > < / a : K e y V a l u e O f D i a g r a m O b j e c t K e y a n y T y p e z b w N T n L X > < a : K e y V a l u e O f D i a g r a m O b j e c t K e y a n y T y p e z b w N T n L X > < a : K e y > < K e y > C o l u m n s \ 1 6 3 4 < / K e y > < / a : K e y > < a : V a l u e   i : t y p e = " T a b l e W i d g e t B a s e V i e w S t a t e " / > < / a : K e y V a l u e O f D i a g r a m O b j e c t K e y a n y T y p e z b w N T n L X > < a : K e y V a l u e O f D i a g r a m O b j e c t K e y a n y T y p e z b w N T n L X > < a : K e y > < K e y > C o l u m n s \ 1 6 3 5 < / K e y > < / a : K e y > < a : V a l u e   i : t y p e = " T a b l e W i d g e t B a s e V i e w S t a t e " / > < / a : K e y V a l u e O f D i a g r a m O b j e c t K e y a n y T y p e z b w N T n L X > < a : K e y V a l u e O f D i a g r a m O b j e c t K e y a n y T y p e z b w N T n L X > < a : K e y > < K e y > C o l u m n s \ 1 6 3 6 < / K e y > < / a : K e y > < a : V a l u e   i : t y p e = " T a b l e W i d g e t B a s e V i e w S t a t e " / > < / a : K e y V a l u e O f D i a g r a m O b j e c t K e y a n y T y p e z b w N T n L X > < a : K e y V a l u e O f D i a g r a m O b j e c t K e y a n y T y p e z b w N T n L X > < a : K e y > < K e y > C o l u m n s \ a v e r a g e   o f   1 6 2 9 - 1 6 3 5 < / K e y > < / a : K e y > < a : V a l u e   i : t y p e = " T a b l e W i d g e t B a s e V i e w S t a t e " / > < / a : K e y V a l u e O f D i a g r a m O b j e c t K e y a n y T y p e z b w N T n L X > < a : K e y V a l u e O f D i a g r a m O b j e c t K e y a n y T y p e z b w N T n L X > < a : K e y > < K e y > C o l u m n s \ 1 6 4 8 < / K e y > < / a : K e y > < a : V a l u e   i : t y p e = " T a b l e W i d g e t B a s e V i e w S t a t e " / > < / a : K e y V a l u e O f D i a g r a m O b j e c t K e y a n y T y p e z b w N T n L X > < a : K e y V a l u e O f D i a g r a m O b j e c t K e y a n y T y p e z b w N T n L X > < a : K e y > < K e y > C o l u m n s \ 1 6 4 9 < / K e y > < / a : K e y > < a : V a l u e   i : t y p e = " T a b l e W i d g e t B a s e V i e w S t a t e " / > < / a : K e y V a l u e O f D i a g r a m O b j e c t K e y a n y T y p e z b w N T n L X > < a : K e y V a l u e O f D i a g r a m O b j e c t K e y a n y T y p e z b w N T n L X > < a : K e y > < K e y > C o l u m n s \ 1 6 5 0 < / K e y > < / a : K e y > < a : V a l u e   i : t y p e = " T a b l e W i d g e t B a s e V i e w S t a t e " / > < / a : K e y V a l u e O f D i a g r a m O b j e c t K e y a n y T y p e z b w N T n L X > < a : K e y V a l u e O f D i a g r a m O b j e c t K e y a n y T y p e z b w N T n L X > < a : K e y > < K e y > C o l u m n s \ 1 6 5 1 < / K e y > < / a : K e y > < a : V a l u e   i : t y p e = " T a b l e W i d g e t B a s e V i e w S t a t e " / > < / a : K e y V a l u e O f D i a g r a m O b j e c t K e y a n y T y p e z b w N T n L X > < a : K e y V a l u e O f D i a g r a m O b j e c t K e y a n y T y p e z b w N T n L X > < a : K e y > < K e y > C o l u m n s \ 1 6 5 2 < / K e y > < / a : K e y > < a : V a l u e   i : t y p e = " T a b l e W i d g e t B a s e V i e w S t a t e " / > < / a : K e y V a l u e O f D i a g r a m O b j e c t K e y a n y T y p e z b w N T n L X > < a : K e y V a l u e O f D i a g r a m O b j e c t K e y a n y T y p e z b w N T n L X > < a : K e y > < K e y > C o l u m n s \ 1 6 5 3 < / K e y > < / a : K e y > < a : V a l u e   i : t y p e = " T a b l e W i d g e t B a s e V i e w S t a t e " / > < / a : K e y V a l u e O f D i a g r a m O b j e c t K e y a n y T y p e z b w N T n L X > < a : K e y V a l u e O f D i a g r a m O b j e c t K e y a n y T y p e z b w N T n L X > < a : K e y > < K e y > C o l u m n s \ 1 6 5 4 < / K e y > < / a : K e y > < a : V a l u e   i : t y p e = " T a b l e W i d g e t B a s e V i e w S t a t e " / > < / a : K e y V a l u e O f D i a g r a m O b j e c t K e y a n y T y p e z b w N T n L X > < a : K e y V a l u e O f D i a g r a m O b j e c t K e y a n y T y p e z b w N T n L X > < a : K e y > < K e y > C o l u m n s \ 1 6 5 5 < / K e y > < / a : K e y > < a : V a l u e   i : t y p e = " T a b l e W i d g e t B a s e V i e w S t a t e " / > < / a : K e y V a l u e O f D i a g r a m O b j e c t K e y a n y T y p e z b w N T n L X > < a : K e y V a l u e O f D i a g r a m O b j e c t K e y a n y T y p e z b w N T n L X > < a : K e y > < K e y > C o l u m n s \ 1 6 5 6 < / K e y > < / a : K e y > < a : V a l u e   i : t y p e = " T a b l e W i d g e t B a s e V i e w S t a t e " / > < / a : K e y V a l u e O f D i a g r a m O b j e c t K e y a n y T y p e z b w N T n L X > < a : K e y V a l u e O f D i a g r a m O b j e c t K e y a n y T y p e z b w N T n L X > < a : K e y > < K e y > C o l u m n s \ 1 6 5 7 < / K e y > < / a : K e y > < a : V a l u e   i : t y p e = " T a b l e W i d g e t B a s e V i e w S t a t e " / > < / a : K e y V a l u e O f D i a g r a m O b j e c t K e y a n y T y p e z b w N T n L X > < a : K e y V a l u e O f D i a g r a m O b j e c t K e y a n y T y p e z b w N T n L X > < a : K e y > < K e y > C o l u m n s \ 1 6 5 8 < / K e y > < / a : K e y > < a : V a l u e   i : t y p e = " T a b l e W i d g e t B a s e V i e w S t a t e " / > < / a : K e y V a l u e O f D i a g r a m O b j e c t K e y a n y T y p e z b w N T n L X > < a : K e y V a l u e O f D i a g r a m O b j e c t K e y a n y T y p e z b w N T n L X > < a : K e y > < K e y > C o l u m n s \ 1 6 5 9 < / K e y > < / a : K e y > < a : V a l u e   i : t y p e = " T a b l e W i d g e t B a s e V i e w S t a t e " / > < / a : K e y V a l u e O f D i a g r a m O b j e c t K e y a n y T y p e z b w N T n L X > < a : K e y V a l u e O f D i a g r a m O b j e c t K e y a n y T y p e z b w N T n L X > < a : K e y > < K e y > C o l u m n s \ 1 6 6 0 < / K e y > < / a : K e y > < a : V a l u e   i : t y p e = " T a b l e W i d g e t B a s e V i e w S t a t e " / > < / a : K e y V a l u e O f D i a g r a m O b j e c t K e y a n y T y p e z b w N T n L X > < a : K e y V a l u e O f D i a g r a m O b j e c t K e y a n y T y p e z b w N T n L X > < a : K e y > < K e y > C o l u m n s \ a v e r a g e   o f   1 6 4 8 - 1 6 6 0 < / K e y > < / a : K e y > < a : V a l u e   i : t y p e = " T a b l e W i d g e t B a s e V i e w S t a t e " / > < / a : K e y V a l u e O f D i a g r a m O b j e c t K e y a n y T y p e z b w N T n L X > < a : K e y V a l u e O f D i a g r a m O b j e c t K e y a n y T y p e z b w N T n L X > < a : K e y > < K e y > C o l u m n s \ 1 6 2 9 - 1 6 3 2 < / K e y > < / a : K e y > < a : V a l u e   i : t y p e = " T a b l e W i d g e t B a s e V i e w S t a t e " / > < / a : K e y V a l u e O f D i a g r a m O b j e c t K e y a n y T y p e z b w N T n L X > < a : K e y V a l u e O f D i a g r a m O b j e c t K e y a n y T y p e z b w N T n L X > < a : K e y > < K e y > C o l u m n s \ 1 6 3 3 - 1 6 3 6 < / K e y > < / a : K e y > < a : V a l u e   i : t y p e = " T a b l e W i d g e t B a s e V i e w S t a t e " / > < / a : K e y V a l u e O f D i a g r a m O b j e c t K e y a n y T y p e z b w N T n L X > < a : K e y V a l u e O f D i a g r a m O b j e c t K e y a n y T y p e z b w N T n L X > < a : K e y > < K e y > C o l u m n s \ 1 6 4 7 - 1 6 5 0 < / K e y > < / a : K e y > < a : V a l u e   i : t y p e = " T a b l e W i d g e t B a s e V i e w S t a t e " / > < / a : K e y V a l u e O f D i a g r a m O b j e c t K e y a n y T y p e z b w N T n L X > < a : K e y V a l u e O f D i a g r a m O b j e c t K e y a n y T y p e z b w N T n L X > < a : K e y > < K e y > C o l u m n s \ 1 6 5 1 - 1 6 5 4 < / K e y > < / a : K e y > < a : V a l u e   i : t y p e = " T a b l e W i d g e t B a s e V i e w S t a t e " / > < / a : K e y V a l u e O f D i a g r a m O b j e c t K e y a n y T y p e z b w N T n L X > < a : K e y V a l u e O f D i a g r a m O b j e c t K e y a n y T y p e z b w N T n L X > < a : K e y > < K e y > C o l u m n s \ 1 6 5 5 - 1 6 5 8 < / K e y > < / a : K e y > < a : V a l u e   i : t y p e = " T a b l e W i d g e t B a s e V i e w S t a t e " / > < / a : K e y V a l u e O f D i a g r a m O b j e c t K e y a n y T y p e z b w N T n L X > < a : K e y V a l u e O f D i a g r a m O b j e c t K e y a n y T y p e z b w N T n L X > < a : K e y > < K e y > C o l u m n s \ 1 6 2 9 ,   1 6 4 9 ,   1 6 5 9 < / K e y > < / a : K e y > < a : V a l u e   i : t y p e = " T a b l e W i d g e t B a s e V i e w S t a t e " / > < / a : K e y V a l u e O f D i a g r a m O b j e c t K e y a n y T y p e z b w N T n L X > < a : K e y V a l u e O f D i a g r a m O b j e c t K e y a n y T y p e z b w N T n L X > < a : K e y > < K e y > C o l u m n s \ I n   2 0   y e a r s < / 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 2 0 2 6 - 0 2 - 1 5 T 2 1 : 3 8 : 1 8 . 9 1 8 4 7 8 5 + 1 1 : 0 0 < / L a s t P r o c e s s e d T i m e > < / D a t a M o d e l i n g S a n d b o x . S e r i a l i z e d S a n d b o x E r r o r C a c h e > ] ] > < / C u s t o m C o n t e n t > < / G e m i n i > 
</file>

<file path=customXml/item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 1 3 4 < / a : S i z e A t D p i 9 6 > < a : V i s i b l e > t r u e < / a : V i s i b l e > < / V a l u e > < / K e y V a l u e O f s t r i n g S a n d b o x E d i t o r . M e a s u r e G r i d S t a t e S c d E 3 5 R y > < / A r r a y O f K e y V a l u e O f s t r i n g S a n d b o x E d i t o r . M e a s u r e G r i d S t a t e S c d E 3 5 R y > ] ] > < / C u s t o m C o n t e n t > < / G e m i n i > 
</file>

<file path=customXml/item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 C o l u m n s \ C A T E G O R Y < / K e y > < / D i a g r a m O b j e c t K e y > < D i a g r a m O b j e c t K e y > < K e y > C o l u m n s \ S U B - C A T E G O R Y < / K e y > < / D i a g r a m O b j e c t K e y > < D i a g r a m O b j e c t K e y > < K e y > C o l u m n s \ T h e   Y e a r s   o f   o u r   L o r d < / K e y > < / D i a g r a m O b j e c t K e y > < D i a g r a m O b j e c t K e y > < K e y > C o l u m n s \ 1 6 2 9 < / K e y > < / D i a g r a m O b j e c t K e y > < D i a g r a m O b j e c t K e y > < K e y > C o l u m n s \ 1 6 3 0 < / K e y > < / D i a g r a m O b j e c t K e y > < D i a g r a m O b j e c t K e y > < K e y > C o l u m n s \ 1 6 3 1 < / K e y > < / D i a g r a m O b j e c t K e y > < D i a g r a m O b j e c t K e y > < K e y > C o l u m n s \ 1 6 3 2 < / K e y > < / D i a g r a m O b j e c t K e y > < D i a g r a m O b j e c t K e y > < K e y > C o l u m n s \ 1 6 3 3 < / K e y > < / D i a g r a m O b j e c t K e y > < D i a g r a m O b j e c t K e y > < K e y > C o l u m n s \ 1 6 3 4 < / K e y > < / D i a g r a m O b j e c t K e y > < D i a g r a m O b j e c t K e y > < K e y > C o l u m n s \ 1 6 3 5 < / K e y > < / D i a g r a m O b j e c t K e y > < D i a g r a m O b j e c t K e y > < K e y > C o l u m n s \ 1 6 3 6 < / K e y > < / D i a g r a m O b j e c t K e y > < D i a g r a m O b j e c t K e y > < K e y > C o l u m n s \ a v e r a g e   o f   1 6 2 9 - 1 6 3 5 < / K e y > < / D i a g r a m O b j e c t K e y > < D i a g r a m O b j e c t K e y > < K e y > C o l u m n s \ 1 6 4 8 < / K e y > < / D i a g r a m O b j e c t K e y > < D i a g r a m O b j e c t K e y > < K e y > C o l u m n s \ 1 6 4 9 < / K e y > < / D i a g r a m O b j e c t K e y > < D i a g r a m O b j e c t K e y > < K e y > C o l u m n s \ 1 6 5 0 < / K e y > < / D i a g r a m O b j e c t K e y > < D i a g r a m O b j e c t K e y > < K e y > C o l u m n s \ 1 6 5 1 < / K e y > < / D i a g r a m O b j e c t K e y > < D i a g r a m O b j e c t K e y > < K e y > C o l u m n s \ 1 6 5 2 < / K e y > < / D i a g r a m O b j e c t K e y > < D i a g r a m O b j e c t K e y > < K e y > C o l u m n s \ 1 6 5 3 < / K e y > < / D i a g r a m O b j e c t K e y > < D i a g r a m O b j e c t K e y > < K e y > C o l u m n s \ 1 6 5 4 < / K e y > < / D i a g r a m O b j e c t K e y > < D i a g r a m O b j e c t K e y > < K e y > C o l u m n s \ 1 6 5 5 < / K e y > < / D i a g r a m O b j e c t K e y > < D i a g r a m O b j e c t K e y > < K e y > C o l u m n s \ 1 6 5 6 < / K e y > < / D i a g r a m O b j e c t K e y > < D i a g r a m O b j e c t K e y > < K e y > C o l u m n s \ 1 6 5 7 < / K e y > < / D i a g r a m O b j e c t K e y > < D i a g r a m O b j e c t K e y > < K e y > C o l u m n s \ 1 6 5 8 < / K e y > < / D i a g r a m O b j e c t K e y > < D i a g r a m O b j e c t K e y > < K e y > C o l u m n s \ 1 6 5 9 < / K e y > < / D i a g r a m O b j e c t K e y > < D i a g r a m O b j e c t K e y > < K e y > C o l u m n s \ 1 6 6 0 < / K e y > < / D i a g r a m O b j e c t K e y > < D i a g r a m O b j e c t K e y > < K e y > C o l u m n s \ a v e r a g e   o f   1 6 4 8 - 1 6 6 0 < / K e y > < / D i a g r a m O b j e c t K e y > < D i a g r a m O b j e c t K e y > < K e y > C o l u m n s \ 1 6 2 9 - 1 6 3 2 < / K e y > < / D i a g r a m O b j e c t K e y > < D i a g r a m O b j e c t K e y > < K e y > C o l u m n s \ 1 6 3 3 - 1 6 3 6 < / K e y > < / D i a g r a m O b j e c t K e y > < D i a g r a m O b j e c t K e y > < K e y > C o l u m n s \ 1 6 4 7 - 1 6 5 0 < / K e y > < / D i a g r a m O b j e c t K e y > < D i a g r a m O b j e c t K e y > < K e y > C o l u m n s \ 1 6 5 1 - 1 6 5 4 < / K e y > < / D i a g r a m O b j e c t K e y > < D i a g r a m O b j e c t K e y > < K e y > C o l u m n s \ 1 6 5 5 - 1 6 5 8 < / K e y > < / D i a g r a m O b j e c t K e y > < D i a g r a m O b j e c t K e y > < K e y > C o l u m n s \ 1 6 2 9 ,   1 6 4 9 ,   1 6 5 9 < / K e y > < / D i a g r a m O b j e c t K e y > < D i a g r a m O b j e c t K e y > < K e y > C o l u m n s \ I n   2 0   y e a r s < / K e y > < / D i a g r a m O b j e c t K e y > < D i a g r a m O b j e c t K e y > < K e y > C o l u m n s \ C o l u m n 1 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 C o l u m n s \ C A T E G O R Y < / K e y > < / a : K e y > < a : V a l u e   i : t y p e = " M e a s u r e G r i d N o d e V i e w S t a t e " > < L a y e d O u t > t r u e < / L a y e d O u t > < / a : V a l u e > < / a : K e y V a l u e O f D i a g r a m O b j e c t K e y a n y T y p e z b w N T n L X > < a : K e y V a l u e O f D i a g r a m O b j e c t K e y a n y T y p e z b w N T n L X > < a : K e y > < K e y > C o l u m n s \ S U B - C A T E G O R Y < / K e y > < / a : K e y > < a : V a l u e   i : t y p e = " M e a s u r e G r i d N o d e V i e w S t a t e " > < C o l u m n > 1 < / C o l u m n > < L a y e d O u t > t r u e < / L a y e d O u t > < / a : V a l u e > < / a : K e y V a l u e O f D i a g r a m O b j e c t K e y a n y T y p e z b w N T n L X > < a : K e y V a l u e O f D i a g r a m O b j e c t K e y a n y T y p e z b w N T n L X > < a : K e y > < K e y > C o l u m n s \ T h e   Y e a r s   o f   o u r   L o r d < / K e y > < / a : K e y > < a : V a l u e   i : t y p e = " M e a s u r e G r i d N o d e V i e w S t a t e " > < C o l u m n > 2 < / C o l u m n > < L a y e d O u t > t r u e < / L a y e d O u t > < / a : V a l u e > < / a : K e y V a l u e O f D i a g r a m O b j e c t K e y a n y T y p e z b w N T n L X > < a : K e y V a l u e O f D i a g r a m O b j e c t K e y a n y T y p e z b w N T n L X > < a : K e y > < K e y > C o l u m n s \ 1 6 2 9 < / K e y > < / a : K e y > < a : V a l u e   i : t y p e = " M e a s u r e G r i d N o d e V i e w S t a t e " > < C o l u m n > 3 < / C o l u m n > < L a y e d O u t > t r u e < / L a y e d O u t > < / a : V a l u e > < / a : K e y V a l u e O f D i a g r a m O b j e c t K e y a n y T y p e z b w N T n L X > < a : K e y V a l u e O f D i a g r a m O b j e c t K e y a n y T y p e z b w N T n L X > < a : K e y > < K e y > C o l u m n s \ 1 6 3 0 < / K e y > < / a : K e y > < a : V a l u e   i : t y p e = " M e a s u r e G r i d N o d e V i e w S t a t e " > < C o l u m n > 4 < / C o l u m n > < L a y e d O u t > t r u e < / L a y e d O u t > < / a : V a l u e > < / a : K e y V a l u e O f D i a g r a m O b j e c t K e y a n y T y p e z b w N T n L X > < a : K e y V a l u e O f D i a g r a m O b j e c t K e y a n y T y p e z b w N T n L X > < a : K e y > < K e y > C o l u m n s \ 1 6 3 1 < / K e y > < / a : K e y > < a : V a l u e   i : t y p e = " M e a s u r e G r i d N o d e V i e w S t a t e " > < C o l u m n > 5 < / C o l u m n > < L a y e d O u t > t r u e < / L a y e d O u t > < / a : V a l u e > < / a : K e y V a l u e O f D i a g r a m O b j e c t K e y a n y T y p e z b w N T n L X > < a : K e y V a l u e O f D i a g r a m O b j e c t K e y a n y T y p e z b w N T n L X > < a : K e y > < K e y > C o l u m n s \ 1 6 3 2 < / K e y > < / a : K e y > < a : V a l u e   i : t y p e = " M e a s u r e G r i d N o d e V i e w S t a t e " > < C o l u m n > 6 < / C o l u m n > < L a y e d O u t > t r u e < / L a y e d O u t > < / a : V a l u e > < / a : K e y V a l u e O f D i a g r a m O b j e c t K e y a n y T y p e z b w N T n L X > < a : K e y V a l u e O f D i a g r a m O b j e c t K e y a n y T y p e z b w N T n L X > < a : K e y > < K e y > C o l u m n s \ 1 6 3 3 < / K e y > < / a : K e y > < a : V a l u e   i : t y p e = " M e a s u r e G r i d N o d e V i e w S t a t e " > < C o l u m n > 7 < / C o l u m n > < L a y e d O u t > t r u e < / L a y e d O u t > < / a : V a l u e > < / a : K e y V a l u e O f D i a g r a m O b j e c t K e y a n y T y p e z b w N T n L X > < a : K e y V a l u e O f D i a g r a m O b j e c t K e y a n y T y p e z b w N T n L X > < a : K e y > < K e y > C o l u m n s \ 1 6 3 4 < / K e y > < / a : K e y > < a : V a l u e   i : t y p e = " M e a s u r e G r i d N o d e V i e w S t a t e " > < C o l u m n > 8 < / C o l u m n > < L a y e d O u t > t r u e < / L a y e d O u t > < / a : V a l u e > < / a : K e y V a l u e O f D i a g r a m O b j e c t K e y a n y T y p e z b w N T n L X > < a : K e y V a l u e O f D i a g r a m O b j e c t K e y a n y T y p e z b w N T n L X > < a : K e y > < K e y > C o l u m n s \ 1 6 3 5 < / K e y > < / a : K e y > < a : V a l u e   i : t y p e = " M e a s u r e G r i d N o d e V i e w S t a t e " > < C o l u m n > 9 < / C o l u m n > < L a y e d O u t > t r u e < / L a y e d O u t > < / a : V a l u e > < / a : K e y V a l u e O f D i a g r a m O b j e c t K e y a n y T y p e z b w N T n L X > < a : K e y V a l u e O f D i a g r a m O b j e c t K e y a n y T y p e z b w N T n L X > < a : K e y > < K e y > C o l u m n s \ 1 6 3 6 < / K e y > < / a : K e y > < a : V a l u e   i : t y p e = " M e a s u r e G r i d N o d e V i e w S t a t e " > < C o l u m n > 1 0 < / C o l u m n > < L a y e d O u t > t r u e < / L a y e d O u t > < / a : V a l u e > < / a : K e y V a l u e O f D i a g r a m O b j e c t K e y a n y T y p e z b w N T n L X > < a : K e y V a l u e O f D i a g r a m O b j e c t K e y a n y T y p e z b w N T n L X > < a : K e y > < K e y > C o l u m n s \ a v e r a g e   o f   1 6 2 9 - 1 6 3 5 < / K e y > < / a : K e y > < a : V a l u e   i : t y p e = " M e a s u r e G r i d N o d e V i e w S t a t e " > < C o l u m n > 1 1 < / C o l u m n > < L a y e d O u t > t r u e < / L a y e d O u t > < / a : V a l u e > < / a : K e y V a l u e O f D i a g r a m O b j e c t K e y a n y T y p e z b w N T n L X > < a : K e y V a l u e O f D i a g r a m O b j e c t K e y a n y T y p e z b w N T n L X > < a : K e y > < K e y > C o l u m n s \ 1 6 4 8 < / K e y > < / a : K e y > < a : V a l u e   i : t y p e = " M e a s u r e G r i d N o d e V i e w S t a t e " > < C o l u m n > 1 2 < / C o l u m n > < L a y e d O u t > t r u e < / L a y e d O u t > < / a : V a l u e > < / a : K e y V a l u e O f D i a g r a m O b j e c t K e y a n y T y p e z b w N T n L X > < a : K e y V a l u e O f D i a g r a m O b j e c t K e y a n y T y p e z b w N T n L X > < a : K e y > < K e y > C o l u m n s \ 1 6 4 9 < / K e y > < / a : K e y > < a : V a l u e   i : t y p e = " M e a s u r e G r i d N o d e V i e w S t a t e " > < C o l u m n > 1 3 < / C o l u m n > < L a y e d O u t > t r u e < / L a y e d O u t > < / a : V a l u e > < / a : K e y V a l u e O f D i a g r a m O b j e c t K e y a n y T y p e z b w N T n L X > < a : K e y V a l u e O f D i a g r a m O b j e c t K e y a n y T y p e z b w N T n L X > < a : K e y > < K e y > C o l u m n s \ 1 6 5 0 < / K e y > < / a : K e y > < a : V a l u e   i : t y p e = " M e a s u r e G r i d N o d e V i e w S t a t e " > < C o l u m n > 1 4 < / C o l u m n > < L a y e d O u t > t r u e < / L a y e d O u t > < / a : V a l u e > < / a : K e y V a l u e O f D i a g r a m O b j e c t K e y a n y T y p e z b w N T n L X > < a : K e y V a l u e O f D i a g r a m O b j e c t K e y a n y T y p e z b w N T n L X > < a : K e y > < K e y > C o l u m n s \ 1 6 5 1 < / K e y > < / a : K e y > < a : V a l u e   i : t y p e = " M e a s u r e G r i d N o d e V i e w S t a t e " > < C o l u m n > 1 5 < / C o l u m n > < L a y e d O u t > t r u e < / L a y e d O u t > < / a : V a l u e > < / a : K e y V a l u e O f D i a g r a m O b j e c t K e y a n y T y p e z b w N T n L X > < a : K e y V a l u e O f D i a g r a m O b j e c t K e y a n y T y p e z b w N T n L X > < a : K e y > < K e y > C o l u m n s \ 1 6 5 2 < / K e y > < / a : K e y > < a : V a l u e   i : t y p e = " M e a s u r e G r i d N o d e V i e w S t a t e " > < C o l u m n > 1 6 < / C o l u m n > < L a y e d O u t > t r u e < / L a y e d O u t > < / a : V a l u e > < / a : K e y V a l u e O f D i a g r a m O b j e c t K e y a n y T y p e z b w N T n L X > < a : K e y V a l u e O f D i a g r a m O b j e c t K e y a n y T y p e z b w N T n L X > < a : K e y > < K e y > C o l u m n s \ 1 6 5 3 < / K e y > < / a : K e y > < a : V a l u e   i : t y p e = " M e a s u r e G r i d N o d e V i e w S t a t e " > < C o l u m n > 1 7 < / C o l u m n > < L a y e d O u t > t r u e < / L a y e d O u t > < / a : V a l u e > < / a : K e y V a l u e O f D i a g r a m O b j e c t K e y a n y T y p e z b w N T n L X > < a : K e y V a l u e O f D i a g r a m O b j e c t K e y a n y T y p e z b w N T n L X > < a : K e y > < K e y > C o l u m n s \ 1 6 5 4 < / K e y > < / a : K e y > < a : V a l u e   i : t y p e = " M e a s u r e G r i d N o d e V i e w S t a t e " > < C o l u m n > 1 8 < / C o l u m n > < L a y e d O u t > t r u e < / L a y e d O u t > < / a : V a l u e > < / a : K e y V a l u e O f D i a g r a m O b j e c t K e y a n y T y p e z b w N T n L X > < a : K e y V a l u e O f D i a g r a m O b j e c t K e y a n y T y p e z b w N T n L X > < a : K e y > < K e y > C o l u m n s \ 1 6 5 5 < / K e y > < / a : K e y > < a : V a l u e   i : t y p e = " M e a s u r e G r i d N o d e V i e w S t a t e " > < C o l u m n > 1 9 < / C o l u m n > < L a y e d O u t > t r u e < / L a y e d O u t > < / a : V a l u e > < / a : K e y V a l u e O f D i a g r a m O b j e c t K e y a n y T y p e z b w N T n L X > < a : K e y V a l u e O f D i a g r a m O b j e c t K e y a n y T y p e z b w N T n L X > < a : K e y > < K e y > C o l u m n s \ 1 6 5 6 < / K e y > < / a : K e y > < a : V a l u e   i : t y p e = " M e a s u r e G r i d N o d e V i e w S t a t e " > < C o l u m n > 2 0 < / C o l u m n > < L a y e d O u t > t r u e < / L a y e d O u t > < / a : V a l u e > < / a : K e y V a l u e O f D i a g r a m O b j e c t K e y a n y T y p e z b w N T n L X > < a : K e y V a l u e O f D i a g r a m O b j e c t K e y a n y T y p e z b w N T n L X > < a : K e y > < K e y > C o l u m n s \ 1 6 5 7 < / K e y > < / a : K e y > < a : V a l u e   i : t y p e = " M e a s u r e G r i d N o d e V i e w S t a t e " > < C o l u m n > 2 1 < / C o l u m n > < L a y e d O u t > t r u e < / L a y e d O u t > < / a : V a l u e > < / a : K e y V a l u e O f D i a g r a m O b j e c t K e y a n y T y p e z b w N T n L X > < a : K e y V a l u e O f D i a g r a m O b j e c t K e y a n y T y p e z b w N T n L X > < a : K e y > < K e y > C o l u m n s \ 1 6 5 8 < / K e y > < / a : K e y > < a : V a l u e   i : t y p e = " M e a s u r e G r i d N o d e V i e w S t a t e " > < C o l u m n > 2 2 < / C o l u m n > < L a y e d O u t > t r u e < / L a y e d O u t > < / a : V a l u e > < / a : K e y V a l u e O f D i a g r a m O b j e c t K e y a n y T y p e z b w N T n L X > < a : K e y V a l u e O f D i a g r a m O b j e c t K e y a n y T y p e z b w N T n L X > < a : K e y > < K e y > C o l u m n s \ 1 6 5 9 < / K e y > < / a : K e y > < a : V a l u e   i : t y p e = " M e a s u r e G r i d N o d e V i e w S t a t e " > < C o l u m n > 2 3 < / C o l u m n > < L a y e d O u t > t r u e < / L a y e d O u t > < / a : V a l u e > < / a : K e y V a l u e O f D i a g r a m O b j e c t K e y a n y T y p e z b w N T n L X > < a : K e y V a l u e O f D i a g r a m O b j e c t K e y a n y T y p e z b w N T n L X > < a : K e y > < K e y > C o l u m n s \ 1 6 6 0 < / K e y > < / a : K e y > < a : V a l u e   i : t y p e = " M e a s u r e G r i d N o d e V i e w S t a t e " > < C o l u m n > 2 4 < / C o l u m n > < L a y e d O u t > t r u e < / L a y e d O u t > < / a : V a l u e > < / a : K e y V a l u e O f D i a g r a m O b j e c t K e y a n y T y p e z b w N T n L X > < a : K e y V a l u e O f D i a g r a m O b j e c t K e y a n y T y p e z b w N T n L X > < a : K e y > < K e y > C o l u m n s \ a v e r a g e   o f   1 6 4 8 - 1 6 6 0 < / K e y > < / a : K e y > < a : V a l u e   i : t y p e = " M e a s u r e G r i d N o d e V i e w S t a t e " > < C o l u m n > 2 5 < / C o l u m n > < L a y e d O u t > t r u e < / L a y e d O u t > < / a : V a l u e > < / a : K e y V a l u e O f D i a g r a m O b j e c t K e y a n y T y p e z b w N T n L X > < a : K e y V a l u e O f D i a g r a m O b j e c t K e y a n y T y p e z b w N T n L X > < a : K e y > < K e y > C o l u m n s \ 1 6 2 9 - 1 6 3 2 < / K e y > < / a : K e y > < a : V a l u e   i : t y p e = " M e a s u r e G r i d N o d e V i e w S t a t e " > < C o l u m n > 2 6 < / C o l u m n > < L a y e d O u t > t r u e < / L a y e d O u t > < / a : V a l u e > < / a : K e y V a l u e O f D i a g r a m O b j e c t K e y a n y T y p e z b w N T n L X > < a : K e y V a l u e O f D i a g r a m O b j e c t K e y a n y T y p e z b w N T n L X > < a : K e y > < K e y > C o l u m n s \ 1 6 3 3 - 1 6 3 6 < / K e y > < / a : K e y > < a : V a l u e   i : t y p e = " M e a s u r e G r i d N o d e V i e w S t a t e " > < C o l u m n > 2 7 < / C o l u m n > < L a y e d O u t > t r u e < / L a y e d O u t > < / a : V a l u e > < / a : K e y V a l u e O f D i a g r a m O b j e c t K e y a n y T y p e z b w N T n L X > < a : K e y V a l u e O f D i a g r a m O b j e c t K e y a n y T y p e z b w N T n L X > < a : K e y > < K e y > C o l u m n s \ 1 6 4 7 - 1 6 5 0 < / K e y > < / a : K e y > < a : V a l u e   i : t y p e = " M e a s u r e G r i d N o d e V i e w S t a t e " > < C o l u m n > 2 8 < / C o l u m n > < L a y e d O u t > t r u e < / L a y e d O u t > < / a : V a l u e > < / a : K e y V a l u e O f D i a g r a m O b j e c t K e y a n y T y p e z b w N T n L X > < a : K e y V a l u e O f D i a g r a m O b j e c t K e y a n y T y p e z b w N T n L X > < a : K e y > < K e y > C o l u m n s \ 1 6 5 1 - 1 6 5 4 < / K e y > < / a : K e y > < a : V a l u e   i : t y p e = " M e a s u r e G r i d N o d e V i e w S t a t e " > < C o l u m n > 2 9 < / C o l u m n > < L a y e d O u t > t r u e < / L a y e d O u t > < / a : V a l u e > < / a : K e y V a l u e O f D i a g r a m O b j e c t K e y a n y T y p e z b w N T n L X > < a : K e y V a l u e O f D i a g r a m O b j e c t K e y a n y T y p e z b w N T n L X > < a : K e y > < K e y > C o l u m n s \ 1 6 5 5 - 1 6 5 8 < / K e y > < / a : K e y > < a : V a l u e   i : t y p e = " M e a s u r e G r i d N o d e V i e w S t a t e " > < C o l u m n > 3 0 < / C o l u m n > < L a y e d O u t > t r u e < / L a y e d O u t > < / a : V a l u e > < / a : K e y V a l u e O f D i a g r a m O b j e c t K e y a n y T y p e z b w N T n L X > < a : K e y V a l u e O f D i a g r a m O b j e c t K e y a n y T y p e z b w N T n L X > < a : K e y > < K e y > C o l u m n s \ 1 6 2 9 ,   1 6 4 9 ,   1 6 5 9 < / K e y > < / a : K e y > < a : V a l u e   i : t y p e = " M e a s u r e G r i d N o d e V i e w S t a t e " > < C o l u m n > 3 1 < / C o l u m n > < L a y e d O u t > t r u e < / L a y e d O u t > < / a : V a l u e > < / a : K e y V a l u e O f D i a g r a m O b j e c t K e y a n y T y p e z b w N T n L X > < a : K e y V a l u e O f D i a g r a m O b j e c t K e y a n y T y p e z b w N T n L X > < a : K e y > < K e y > C o l u m n s \ I n   2 0   y e a r s < / K e y > < / a : K e y > < a : V a l u e   i : t y p e = " M e a s u r e G r i d N o d e V i e w S t a t e " > < C o l u m n > 3 2 < / C o l u m n > < L a y e d O u t > t r u e < / L a y e d O u t > < / a : V a l u e > < / a : K e y V a l u e O f D i a g r a m O b j e c t K e y a n y T y p e z b w N T n L X > < a : K e y V a l u e O f D i a g r a m O b j e c t K e y a n y T y p e z b w N T n L X > < a : K e y > < K e y > C o l u m n s \ C o l u m n 1 < / K e y > < / a : K e y > < a : V a l u e   i : t y p e = " M e a s u r e G r i d N o d e V i e w S t a t e " > < C o l u m n > 3 3 < / C o l u m n > < L a y e d O u t > t r u e < / L a y e d O u t > < / a : V a l u e > < / a : K e y V a l u e O f D i a g r a m O b j e c t K e y a n y T y p e z b w N T n L X > < / V i e w S t a t e s > < / D i a g r a m M a n a g e r . S e r i a l i z a b l e D i a g r a m > < / A r r a y O f D i a g r a m M a n a g e r . S e r i a l i z a b l e D i a g r a m > ] ] > < / C u s t o m C o n t e n t > < / G e m i n i > 
</file>

<file path=customXml/item8.xml>��< ? x m l   v e r s i o n = " 1 . 0 "   e n c o d i n g = " U T F - 1 6 " ? > < G e m i n i   x m l n s = " h t t p : / / g e m i n i / p i v o t c u s t o m i z a t i o n / S a n d b o x N o n E m p t y " > < C u s t o m C o n t e n t > < ! [ C D A T A [ 1 ] ] > < / C u s t o m C o n t e n t > < / G e m i n i > 
</file>

<file path=customXml/item9.xml>��< ? x m l   v e r s i o n = " 1 . 0 "   e n c o d i n g = " U T F - 1 6 " ? > < G e m i n i   x m l n s = " h t t p : / / g e m i n i / p i v o t c u s t o m i z a t i o n / C l i e n t W i n d o w X M L " > < C u s t o m C o n t e n t > < ! [ C D A T A [ T a b l e 1 ] ] > < / C u s t o m C o n t e n t > < / G e m i n i > 
</file>

<file path=customXml/itemProps1.xml><?xml version="1.0" encoding="utf-8"?>
<ds:datastoreItem xmlns:ds="http://schemas.openxmlformats.org/officeDocument/2006/customXml" ds:itemID="{C39A4286-DEED-4425-85CA-9CB4B1A54268}">
  <ds:schemaRefs/>
</ds:datastoreItem>
</file>

<file path=customXml/itemProps10.xml><?xml version="1.0" encoding="utf-8"?>
<ds:datastoreItem xmlns:ds="http://schemas.openxmlformats.org/officeDocument/2006/customXml" ds:itemID="{C24C6F44-36F8-4F3F-AF16-A8AA2A20CF63}">
  <ds:schemaRefs/>
</ds:datastoreItem>
</file>

<file path=customXml/itemProps11.xml><?xml version="1.0" encoding="utf-8"?>
<ds:datastoreItem xmlns:ds="http://schemas.openxmlformats.org/officeDocument/2006/customXml" ds:itemID="{A4372E7B-DD98-41B2-A501-8397DF742982}">
  <ds:schemaRefs/>
</ds:datastoreItem>
</file>

<file path=customXml/itemProps12.xml><?xml version="1.0" encoding="utf-8"?>
<ds:datastoreItem xmlns:ds="http://schemas.openxmlformats.org/officeDocument/2006/customXml" ds:itemID="{4B39EA09-4A02-41A2-A90A-526E36E95868}">
  <ds:schemaRefs/>
</ds:datastoreItem>
</file>

<file path=customXml/itemProps13.xml><?xml version="1.0" encoding="utf-8"?>
<ds:datastoreItem xmlns:ds="http://schemas.openxmlformats.org/officeDocument/2006/customXml" ds:itemID="{52768140-5BDE-496A-B4A5-729BF57FF2C4}">
  <ds:schemaRefs/>
</ds:datastoreItem>
</file>

<file path=customXml/itemProps14.xml><?xml version="1.0" encoding="utf-8"?>
<ds:datastoreItem xmlns:ds="http://schemas.openxmlformats.org/officeDocument/2006/customXml" ds:itemID="{8361E0F8-EFE9-4131-B138-C940F3899542}">
  <ds:schemaRefs/>
</ds:datastoreItem>
</file>

<file path=customXml/itemProps15.xml><?xml version="1.0" encoding="utf-8"?>
<ds:datastoreItem xmlns:ds="http://schemas.openxmlformats.org/officeDocument/2006/customXml" ds:itemID="{163ECD20-C92B-4A6E-B90D-36178DD1725D}">
  <ds:schemaRefs/>
</ds:datastoreItem>
</file>

<file path=customXml/itemProps16.xml><?xml version="1.0" encoding="utf-8"?>
<ds:datastoreItem xmlns:ds="http://schemas.openxmlformats.org/officeDocument/2006/customXml" ds:itemID="{02CCFB4E-DF33-42A9-94E4-7296EB856AF6}">
  <ds:schemaRefs/>
</ds:datastoreItem>
</file>

<file path=customXml/itemProps2.xml><?xml version="1.0" encoding="utf-8"?>
<ds:datastoreItem xmlns:ds="http://schemas.openxmlformats.org/officeDocument/2006/customXml" ds:itemID="{4D79D3AC-522E-497C-8878-F0258F89C8DB}">
  <ds:schemaRefs/>
</ds:datastoreItem>
</file>

<file path=customXml/itemProps3.xml><?xml version="1.0" encoding="utf-8"?>
<ds:datastoreItem xmlns:ds="http://schemas.openxmlformats.org/officeDocument/2006/customXml" ds:itemID="{10FDC3C8-CF59-4251-A038-4EA3A3855B92}">
  <ds:schemaRefs/>
</ds:datastoreItem>
</file>

<file path=customXml/itemProps4.xml><?xml version="1.0" encoding="utf-8"?>
<ds:datastoreItem xmlns:ds="http://schemas.openxmlformats.org/officeDocument/2006/customXml" ds:itemID="{7DE4EA22-5338-485F-BFC7-F6883EB0CD5A}">
  <ds:schemaRefs/>
</ds:datastoreItem>
</file>

<file path=customXml/itemProps5.xml><?xml version="1.0" encoding="utf-8"?>
<ds:datastoreItem xmlns:ds="http://schemas.openxmlformats.org/officeDocument/2006/customXml" ds:itemID="{8A16BD4B-C829-4719-BB07-3418AB05C251}">
  <ds:schemaRefs/>
</ds:datastoreItem>
</file>

<file path=customXml/itemProps6.xml><?xml version="1.0" encoding="utf-8"?>
<ds:datastoreItem xmlns:ds="http://schemas.openxmlformats.org/officeDocument/2006/customXml" ds:itemID="{4E5337AF-09A2-4039-BC1A-5035AF44B8E2}">
  <ds:schemaRefs/>
</ds:datastoreItem>
</file>

<file path=customXml/itemProps7.xml><?xml version="1.0" encoding="utf-8"?>
<ds:datastoreItem xmlns:ds="http://schemas.openxmlformats.org/officeDocument/2006/customXml" ds:itemID="{F45D1CC1-F0A6-45D4-9CBE-6FD984C9676F}">
  <ds:schemaRefs/>
</ds:datastoreItem>
</file>

<file path=customXml/itemProps8.xml><?xml version="1.0" encoding="utf-8"?>
<ds:datastoreItem xmlns:ds="http://schemas.openxmlformats.org/officeDocument/2006/customXml" ds:itemID="{173EA956-926D-42FA-AD93-F9B96834CBA6}">
  <ds:schemaRefs/>
</ds:datastoreItem>
</file>

<file path=customXml/itemProps9.xml><?xml version="1.0" encoding="utf-8"?>
<ds:datastoreItem xmlns:ds="http://schemas.openxmlformats.org/officeDocument/2006/customXml" ds:itemID="{99B23CF9-9708-4B88-AF90-5F0CE9393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Bills of Mortality 1647-1659</vt:lpstr>
      <vt:lpstr>Annual-chronological</vt:lpstr>
      <vt:lpstr>Death dictionary</vt:lpstr>
      <vt:lpstr>Average-two periods</vt:lpstr>
      <vt:lpstr>Pivot</vt:lpstr>
      <vt:lpstr>restart-analysis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Sanjeev Sabhlok</cp:lastModifiedBy>
  <dcterms:created xsi:type="dcterms:W3CDTF">2026-02-14T22:34:04Z</dcterms:created>
  <dcterms:modified xsi:type="dcterms:W3CDTF">2026-02-19T06:39:49Z</dcterms:modified>
</cp:coreProperties>
</file>